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3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ปร4'!$B$1:$V$68</definedName>
    <definedName name="_xlnm.Print_Area" localSheetId="3">'BOQ'!$B$1:$V$66</definedName>
    <definedName name="_xlnm.Print_Area" localSheetId="2">'ปร 6'!$A$1:$S$49</definedName>
    <definedName name="_xlnm.Print_Area" localSheetId="1">'ปร5'!$A$1:$S$50</definedName>
  </definedNames>
  <calcPr fullCalcOnLoad="1"/>
</workbook>
</file>

<file path=xl/sharedStrings.xml><?xml version="1.0" encoding="utf-8"?>
<sst xmlns="http://schemas.openxmlformats.org/spreadsheetml/2006/main" count="204" uniqueCount="105">
  <si>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</si>
  <si>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</si>
  <si>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</si>
  <si>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</si>
  <si>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</si>
  <si>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</si>
  <si>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</si>
  <si>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</si>
  <si>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</si>
  <si>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</si>
  <si>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</si>
  <si>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</si>
  <si>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</si>
  <si>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</si>
  <si>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</si>
  <si>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</si>
  <si>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</si>
  <si>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</si>
  <si>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</si>
  <si>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</si>
  <si>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</si>
  <si>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</si>
  <si>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</si>
  <si>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</si>
  <si>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</si>
  <si>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</si>
  <si>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</si>
  <si>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</si>
  <si>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</si>
  <si>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</si>
  <si>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</si>
  <si>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</si>
  <si>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</si>
  <si>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</si>
  <si>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</si>
  <si>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</si>
  <si>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</si>
  <si>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</si>
  <si>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</si>
  <si>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</si>
  <si>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</si>
  <si>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</si>
  <si>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</si>
  <si>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</si>
  <si>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</si>
  <si>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</si>
  <si>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</si>
  <si>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</si>
  <si>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</si>
  <si>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</si>
  <si>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</si>
  <si>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</si>
  <si>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ปร.4 แผ่นที่ 1/1</t>
  </si>
  <si>
    <t>แบบ ปร.4 และ ปร.5 ที่แนบ มีจำนวน</t>
  </si>
  <si>
    <t>หมายเหตุ</t>
  </si>
  <si>
    <t>-</t>
  </si>
  <si>
    <t>Factor F</t>
  </si>
  <si>
    <t>ยอดยกไป ปร.5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</si>
  <si>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</si>
  <si>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</si>
  <si>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</si>
  <si>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</si>
  <si>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</si>
  <si>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</si>
  <si>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</si>
  <si>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</si>
  <si>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</si>
  <si>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</si>
  <si>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</si>
  <si>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</si>
  <si>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</si>
  <si>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</si>
  <si>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</si>
  <si>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</si>
  <si>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 xml:space="preserve">  (นายยุทธพงษ์  โกษาพงค์)</t>
  </si>
  <si>
    <t xml:space="preserve">       (นายวรวิทย์  สมจิตร์)</t>
  </si>
  <si>
    <t xml:space="preserve">                               ปลัดเทศบาล</t>
  </si>
  <si>
    <t>ประปา</t>
  </si>
  <si>
    <t>น้ำยาประสานท่อ พีวีซี 1000 กรัม</t>
  </si>
  <si>
    <t>กระป๋อง</t>
  </si>
  <si>
    <t xml:space="preserve"> -   </t>
  </si>
  <si>
    <t xml:space="preserve">   (นายอรุณ  ชูประจง)</t>
  </si>
  <si>
    <t>หมู่ที่ 1 ตำบลนาเหรง อำเภอนบพิตำ จังหวัดนครศรีธรรมราช</t>
  </si>
  <si>
    <t>นายอรุณ ชูประจง  ตำแหน่ง หน.ฝ่ายแบบแผนฯ</t>
  </si>
  <si>
    <t xml:space="preserve">  สิงหาคม  2557</t>
  </si>
  <si>
    <t xml:space="preserve">ท่อ พีวีซี ชั้น 8.5 ขนาด ศก. 8 นิ้ว </t>
  </si>
  <si>
    <t xml:space="preserve">ท่อ พีวีซี ชั้น 8.5 ขนาด ศก. 6 นิ้ว </t>
  </si>
  <si>
    <t xml:space="preserve">ท่อ พีวีซี ชั้น 8.5 ขนาด ศก. 4 นิ้ว </t>
  </si>
  <si>
    <t>35 / 2557</t>
  </si>
  <si>
    <t xml:space="preserve">ข้อต่อท่อ พีวีซี ตรง ขนาด ศก. 8 นิ้ว ลด 6 นิ้ว </t>
  </si>
  <si>
    <t>ตัว</t>
  </si>
  <si>
    <t xml:space="preserve">ข้อต่อท่อ พีวีซี ตรง ขนาด ศก. 6 นิ้ว ลด 4 นิ้ว </t>
  </si>
  <si>
    <t xml:space="preserve">ข้อต่อท่อ พีวีซี ตรง ขนาด ศก. 4 นิ้ว ลด 3 นิ้ว </t>
  </si>
  <si>
    <t>ชุด</t>
  </si>
  <si>
    <t>เข็มขัดรัดท่อ (เหล็ก)</t>
  </si>
  <si>
    <t>ประตูน้ำทองเหลือง ขนาด ศก. 4 นิ้ว</t>
  </si>
  <si>
    <t>ค่าแรงต่อท่อ (ขนส่งเดินเท้าขึ้นภูเขา)</t>
  </si>
  <si>
    <t>ค่าแรงขุดพร้อมฝังกลบ</t>
  </si>
  <si>
    <t xml:space="preserve"> - ราคาวัสดุก่อสร้าง  สนง.ปลัดกระทรวงพาณิชย์ จังหวัดนครศรีฯ เดือนกรกฎาคม  2557</t>
  </si>
  <si>
    <t xml:space="preserve"> - สืบราคาท้องตลาด ณ อำเภอเมือง จังหวัดนครศรีธรรมราช</t>
  </si>
  <si>
    <t>หัวหน้าฝ่ายแบบแผนและก่อสร้าง</t>
  </si>
  <si>
    <t xml:space="preserve">              (นายอรุณ  ชูประจง)</t>
  </si>
  <si>
    <t>ตะแกรงดักขยะ</t>
  </si>
  <si>
    <t xml:space="preserve"> -</t>
  </si>
  <si>
    <t>ขยายเขตระบบประปาภูเขา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</si>
</sst>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00_-;\-* #,##0.000_-;_-* &quot;-&quot;??_-;_-@_-"/>
    <numFmt numFmtId="182" formatCode="0\+000.000"/>
    <numFmt numFmtId="183" formatCode="ว\ ดดดด\ ปปปป"/>
    <numFmt numFmtId="184" formatCode="_-* #,##0.0_-;\-* #,##0.0_-;_-* &quot;-&quot;??_-;_-@_-"/>
    <numFmt numFmtId="185" formatCode="d\ ดดดด\ bbbb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_-* #,##0.0000_-;\-* #,##0.0000_-;_-* &quot;-&quot;??_-;_-@_-"/>
    <numFmt numFmtId="192" formatCode="0.0%"/>
    <numFmt numFmtId="193" formatCode="0.0"/>
    <numFmt numFmtId="194" formatCode="_(* #,##0.00000_);_(* \(#,##0.00000\);_(* &quot;-&quot;?????_);_(@_)"/>
    <numFmt numFmtId="195" formatCode="_(* #,##0.0000_);_(* \(#,##0.0000\);_(* &quot;-&quot;????_);_(@_)"/>
    <numFmt numFmtId="196" formatCode="[$-41E]d\ mmmm\ yyyy"/>
    <numFmt numFmtId="197" formatCode="[$-107041E]d\ mmmm\ yyyy;@"/>
    <numFmt numFmtId="198" formatCode="0.0000"/>
    <numFmt numFmtId="199" formatCode="_-* #,##0.0000_-;\-* #,##0.0000_-;_-* &quot;-&quot;????_-;_-@_-"/>
    <numFmt numFmtId="200" formatCode="0.00;[Red]0.00"/>
    <numFmt numFmtId="201" formatCode="#,##0.00_ ;\-#,##0.00\ 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8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2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3" applyNumberFormat="1" applyFont="1" applyBorder="1" applyAlignment="1">
      <alignment horizontal="center"/>
    </xf>
    <xf numFmtId="43" fontId="7" fillId="0" borderId="0" xfId="33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3" applyFont="1" applyAlignment="1">
      <alignment/>
    </xf>
    <xf numFmtId="43" fontId="0" fillId="0" borderId="0" xfId="33" applyFont="1" applyAlignment="1">
      <alignment/>
    </xf>
    <xf numFmtId="43" fontId="5" fillId="0" borderId="0" xfId="33" applyFont="1" applyAlignment="1">
      <alignment/>
    </xf>
    <xf numFmtId="43" fontId="0" fillId="0" borderId="0" xfId="33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3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3" applyFont="1" applyFill="1" applyBorder="1" applyAlignment="1" applyProtection="1">
      <alignment horizontal="center"/>
      <protection/>
    </xf>
    <xf numFmtId="43" fontId="4" fillId="0" borderId="20" xfId="33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3" applyFont="1" applyBorder="1" applyAlignment="1">
      <alignment horizontal="left"/>
    </xf>
    <xf numFmtId="43" fontId="13" fillId="0" borderId="22" xfId="33" applyFont="1" applyBorder="1" applyAlignment="1">
      <alignment horizontal="right"/>
    </xf>
    <xf numFmtId="43" fontId="12" fillId="0" borderId="22" xfId="33" applyFont="1" applyBorder="1" applyAlignment="1">
      <alignment horizontal="right"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20" xfId="33" applyFont="1" applyBorder="1" applyAlignment="1">
      <alignment/>
    </xf>
    <xf numFmtId="0" fontId="4" fillId="0" borderId="0" xfId="0" applyFont="1" applyAlignment="1">
      <alignment/>
    </xf>
    <xf numFmtId="49" fontId="1" fillId="0" borderId="0" xfId="33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3" applyNumberFormat="1" applyFont="1" applyBorder="1" applyAlignment="1">
      <alignment/>
    </xf>
    <xf numFmtId="43" fontId="0" fillId="0" borderId="0" xfId="33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3" applyNumberFormat="1" applyFont="1" applyBorder="1" applyAlignment="1">
      <alignment horizontal="center"/>
    </xf>
    <xf numFmtId="43" fontId="6" fillId="0" borderId="24" xfId="33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201" fontId="4" fillId="0" borderId="20" xfId="33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3" applyFont="1" applyFill="1" applyAlignment="1" applyProtection="1">
      <alignment/>
      <protection/>
    </xf>
    <xf numFmtId="43" fontId="5" fillId="33" borderId="0" xfId="33" applyFont="1" applyFill="1" applyAlignment="1" applyProtection="1">
      <alignment horizontal="left"/>
      <protection/>
    </xf>
    <xf numFmtId="43" fontId="5" fillId="33" borderId="0" xfId="33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3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43" fontId="5" fillId="33" borderId="0" xfId="33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3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97" fontId="0" fillId="0" borderId="25" xfId="0" applyNumberFormat="1" applyFont="1" applyBorder="1" applyAlignment="1">
      <alignment/>
    </xf>
    <xf numFmtId="43" fontId="0" fillId="0" borderId="0" xfId="33" applyFont="1" applyAlignment="1">
      <alignment/>
    </xf>
    <xf numFmtId="0" fontId="0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3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185" fontId="0" fillId="0" borderId="25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6" xfId="0" applyNumberFormat="1" applyFont="1" applyBorder="1" applyAlignment="1">
      <alignment horizontal="center"/>
    </xf>
    <xf numFmtId="43" fontId="19" fillId="0" borderId="27" xfId="0" applyNumberFormat="1" applyFont="1" applyBorder="1" applyAlignment="1">
      <alignment horizontal="center"/>
    </xf>
    <xf numFmtId="189" fontId="6" fillId="0" borderId="1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43" fontId="1" fillId="0" borderId="23" xfId="33" applyFont="1" applyBorder="1" applyAlignment="1">
      <alignment horizontal="left"/>
    </xf>
    <xf numFmtId="43" fontId="12" fillId="0" borderId="23" xfId="33" applyFont="1" applyBorder="1" applyAlignment="1">
      <alignment horizontal="right"/>
    </xf>
    <xf numFmtId="43" fontId="13" fillId="0" borderId="23" xfId="33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5" xfId="33" applyNumberFormat="1" applyFont="1" applyBorder="1" applyAlignment="1">
      <alignment horizontal="left"/>
    </xf>
    <xf numFmtId="197" fontId="0" fillId="0" borderId="25" xfId="0" applyNumberFormat="1" applyFont="1" applyBorder="1" applyAlignment="1">
      <alignment horizontal="left"/>
    </xf>
    <xf numFmtId="43" fontId="0" fillId="0" borderId="0" xfId="33" applyFont="1" applyAlignment="1">
      <alignment horizontal="left"/>
    </xf>
    <xf numFmtId="0" fontId="0" fillId="0" borderId="25" xfId="0" applyFont="1" applyBorder="1" applyAlignment="1">
      <alignment horizontal="left"/>
    </xf>
    <xf numFmtId="197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3" applyNumberFormat="1" applyFont="1" applyBorder="1" applyAlignment="1">
      <alignment horizontal="left"/>
    </xf>
    <xf numFmtId="43" fontId="0" fillId="0" borderId="25" xfId="33" applyFont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2" xfId="33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43" fontId="12" fillId="0" borderId="22" xfId="33" applyFont="1" applyBorder="1" applyAlignment="1">
      <alignment horizontal="right"/>
    </xf>
    <xf numFmtId="43" fontId="13" fillId="0" borderId="22" xfId="33" applyFont="1" applyBorder="1" applyAlignment="1">
      <alignment horizontal="right"/>
    </xf>
    <xf numFmtId="43" fontId="13" fillId="0" borderId="20" xfId="33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3" applyFont="1" applyBorder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49" fontId="0" fillId="0" borderId="25" xfId="33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43" fontId="4" fillId="33" borderId="11" xfId="33" applyFont="1" applyFill="1" applyBorder="1" applyAlignment="1" applyProtection="1">
      <alignment horizontal="center" vertical="center"/>
      <protection/>
    </xf>
    <xf numFmtId="43" fontId="4" fillId="33" borderId="19" xfId="33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7" xfId="33" applyFont="1" applyFill="1" applyBorder="1" applyAlignment="1" applyProtection="1">
      <alignment horizontal="center" vertical="center"/>
      <protection/>
    </xf>
    <xf numFmtId="43" fontId="4" fillId="33" borderId="18" xfId="33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3" fontId="6" fillId="0" borderId="16" xfId="0" applyNumberFormat="1" applyFont="1" applyBorder="1" applyAlignment="1">
      <alignment horizontal="center"/>
    </xf>
    <xf numFmtId="43" fontId="6" fillId="0" borderId="24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43" fontId="6" fillId="0" borderId="12" xfId="33" applyNumberFormat="1" applyFont="1" applyBorder="1" applyAlignment="1">
      <alignment horizontal="center"/>
    </xf>
    <xf numFmtId="43" fontId="6" fillId="0" borderId="14" xfId="33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6" fillId="0" borderId="16" xfId="33" applyNumberFormat="1" applyFont="1" applyBorder="1" applyAlignment="1">
      <alignment horizontal="center"/>
    </xf>
    <xf numFmtId="43" fontId="6" fillId="0" borderId="24" xfId="33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80" fontId="3" fillId="0" borderId="33" xfId="33" applyNumberFormat="1" applyFont="1" applyBorder="1" applyAlignment="1">
      <alignment horizontal="center"/>
    </xf>
    <xf numFmtId="180" fontId="3" fillId="0" borderId="34" xfId="33" applyNumberFormat="1" applyFont="1" applyBorder="1" applyAlignment="1">
      <alignment horizontal="center"/>
    </xf>
    <xf numFmtId="0" fontId="6" fillId="0" borderId="10" xfId="33" applyNumberFormat="1" applyFont="1" applyBorder="1" applyAlignment="1">
      <alignment horizontal="center"/>
    </xf>
    <xf numFmtId="0" fontId="6" fillId="0" borderId="18" xfId="33" applyNumberFormat="1" applyFont="1" applyBorder="1" applyAlignment="1">
      <alignment horizontal="center"/>
    </xf>
    <xf numFmtId="43" fontId="6" fillId="0" borderId="35" xfId="33" applyNumberFormat="1" applyFont="1" applyBorder="1" applyAlignment="1">
      <alignment horizontal="center"/>
    </xf>
    <xf numFmtId="43" fontId="6" fillId="0" borderId="36" xfId="33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43" fontId="6" fillId="0" borderId="18" xfId="0" applyNumberFormat="1" applyFont="1" applyBorder="1" applyAlignment="1">
      <alignment horizontal="right"/>
    </xf>
    <xf numFmtId="43" fontId="6" fillId="0" borderId="26" xfId="0" applyNumberFormat="1" applyFont="1" applyBorder="1" applyAlignment="1">
      <alignment horizontal="center"/>
    </xf>
    <xf numFmtId="43" fontId="6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3" fontId="6" fillId="0" borderId="12" xfId="33" applyFont="1" applyBorder="1" applyAlignment="1">
      <alignment horizontal="center"/>
    </xf>
    <xf numFmtId="43" fontId="6" fillId="0" borderId="14" xfId="33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43" fontId="6" fillId="0" borderId="13" xfId="33" applyNumberFormat="1" applyFont="1" applyBorder="1" applyAlignment="1">
      <alignment horizontal="center"/>
    </xf>
    <xf numFmtId="43" fontId="6" fillId="0" borderId="0" xfId="33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9"/>
  <sheetViews>
    <sheetView zoomScalePageLayoutView="0" workbookViewId="0" topLeftCell="A1">
      <selection activeCell="B10" sqref="B10:K21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3" t="s">
        <v>52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76"/>
      <c r="B2" s="181" t="s">
        <v>37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76"/>
      <c r="B3" s="98" t="s">
        <v>45</v>
      </c>
      <c r="C3" s="99"/>
      <c r="D3" s="99"/>
      <c r="E3" s="76"/>
      <c r="F3" s="76" t="s">
        <v>77</v>
      </c>
      <c r="G3" s="76"/>
      <c r="H3" s="76"/>
      <c r="I3" s="99"/>
      <c r="J3" s="100"/>
      <c r="K3" s="99"/>
      <c r="L3" s="101"/>
      <c r="M3" s="101"/>
      <c r="N3" s="82"/>
      <c r="O3" s="102"/>
      <c r="P3" s="120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76"/>
      <c r="B4" s="103" t="s">
        <v>39</v>
      </c>
      <c r="C4" s="103"/>
      <c r="D4" s="76"/>
      <c r="E4" s="76"/>
      <c r="F4" s="76" t="s">
        <v>104</v>
      </c>
      <c r="G4" s="76"/>
      <c r="H4" s="76"/>
      <c r="I4" s="104"/>
      <c r="J4" s="105"/>
      <c r="K4" s="106"/>
      <c r="L4" s="107"/>
      <c r="M4" s="108"/>
      <c r="N4" s="108"/>
      <c r="O4" s="108"/>
      <c r="P4" s="121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76"/>
      <c r="B5" s="109" t="s">
        <v>34</v>
      </c>
      <c r="C5" s="104"/>
      <c r="D5" s="110"/>
      <c r="E5" s="76"/>
      <c r="F5" s="111" t="s">
        <v>82</v>
      </c>
      <c r="G5" s="76"/>
      <c r="H5" s="111"/>
      <c r="I5" s="111"/>
      <c r="J5" s="111"/>
      <c r="K5" s="111"/>
      <c r="L5" s="111"/>
      <c r="M5" s="76"/>
      <c r="N5" s="76"/>
      <c r="O5" s="76"/>
      <c r="P5" s="76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76"/>
      <c r="B6" s="179" t="s">
        <v>46</v>
      </c>
      <c r="C6" s="179"/>
      <c r="D6" s="179"/>
      <c r="E6" s="179"/>
      <c r="F6" s="179"/>
      <c r="G6" s="179"/>
      <c r="H6" s="179"/>
      <c r="I6" s="179"/>
      <c r="J6" s="99" t="s">
        <v>28</v>
      </c>
      <c r="K6" s="113"/>
      <c r="L6" s="113"/>
      <c r="M6" s="113"/>
      <c r="N6" s="113"/>
      <c r="O6" s="112" t="s">
        <v>38</v>
      </c>
      <c r="P6" s="121" t="s">
        <v>88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2"/>
      <c r="B7" s="114" t="s">
        <v>41</v>
      </c>
      <c r="C7" s="76"/>
      <c r="D7" s="76"/>
      <c r="E7" s="76"/>
      <c r="F7" s="76"/>
      <c r="G7" s="115" t="s">
        <v>83</v>
      </c>
      <c r="H7" s="115"/>
      <c r="I7" s="115"/>
      <c r="J7" s="116"/>
      <c r="K7" s="117"/>
      <c r="L7" s="118"/>
      <c r="M7" s="119" t="s">
        <v>40</v>
      </c>
      <c r="N7" s="178" t="s">
        <v>84</v>
      </c>
      <c r="O7" s="178"/>
      <c r="P7" s="116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2" t="s">
        <v>1</v>
      </c>
      <c r="D8" s="183"/>
      <c r="E8" s="183"/>
      <c r="F8" s="183"/>
      <c r="G8" s="183"/>
      <c r="H8" s="183"/>
      <c r="I8" s="184"/>
      <c r="J8" s="188" t="s">
        <v>7</v>
      </c>
      <c r="K8" s="190" t="s">
        <v>2</v>
      </c>
      <c r="L8" s="197" t="s">
        <v>3</v>
      </c>
      <c r="M8" s="198"/>
      <c r="N8" s="195" t="s">
        <v>4</v>
      </c>
      <c r="O8" s="196"/>
      <c r="P8" s="188" t="s">
        <v>42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5"/>
      <c r="D9" s="186"/>
      <c r="E9" s="186"/>
      <c r="F9" s="186"/>
      <c r="G9" s="186"/>
      <c r="H9" s="186"/>
      <c r="I9" s="187"/>
      <c r="J9" s="189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89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165">
        <v>1</v>
      </c>
      <c r="C10" s="166" t="s">
        <v>85</v>
      </c>
      <c r="D10" s="167"/>
      <c r="E10" s="167"/>
      <c r="F10" s="167"/>
      <c r="G10" s="167"/>
      <c r="H10" s="167"/>
      <c r="I10" s="168"/>
      <c r="J10" s="169">
        <v>10</v>
      </c>
      <c r="K10" s="170" t="s">
        <v>29</v>
      </c>
      <c r="L10" s="171">
        <v>2195</v>
      </c>
      <c r="M10" s="172">
        <f aca="true" t="shared" si="0" ref="M10:M21">J10*L10</f>
        <v>21950</v>
      </c>
      <c r="N10" s="171">
        <v>0</v>
      </c>
      <c r="O10" s="172">
        <f aca="true" t="shared" si="1" ref="O10:O15">J10*N10</f>
        <v>0</v>
      </c>
      <c r="P10" s="172">
        <f aca="true" t="shared" si="2" ref="P10:P15">M10+O10</f>
        <v>21950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177"/>
      <c r="B11" s="165">
        <v>2</v>
      </c>
      <c r="C11" s="166" t="s">
        <v>86</v>
      </c>
      <c r="D11" s="167"/>
      <c r="E11" s="167"/>
      <c r="F11" s="167"/>
      <c r="G11" s="167"/>
      <c r="H11" s="167"/>
      <c r="I11" s="168"/>
      <c r="J11" s="169">
        <v>10</v>
      </c>
      <c r="K11" s="170" t="s">
        <v>29</v>
      </c>
      <c r="L11" s="171">
        <v>1395</v>
      </c>
      <c r="M11" s="172">
        <f t="shared" si="0"/>
        <v>13950</v>
      </c>
      <c r="N11" s="171">
        <v>0</v>
      </c>
      <c r="O11" s="172">
        <f t="shared" si="1"/>
        <v>0</v>
      </c>
      <c r="P11" s="172">
        <f t="shared" si="2"/>
        <v>13950</v>
      </c>
      <c r="Q11" s="40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177"/>
      <c r="B12" s="165">
        <v>3</v>
      </c>
      <c r="C12" s="166" t="s">
        <v>87</v>
      </c>
      <c r="D12" s="167"/>
      <c r="E12" s="167"/>
      <c r="F12" s="167"/>
      <c r="G12" s="167"/>
      <c r="H12" s="167"/>
      <c r="I12" s="168"/>
      <c r="J12" s="169">
        <v>355</v>
      </c>
      <c r="K12" s="170" t="s">
        <v>29</v>
      </c>
      <c r="L12" s="171">
        <v>645</v>
      </c>
      <c r="M12" s="172">
        <f t="shared" si="0"/>
        <v>228975</v>
      </c>
      <c r="N12" s="171">
        <v>0</v>
      </c>
      <c r="O12" s="172">
        <f t="shared" si="1"/>
        <v>0</v>
      </c>
      <c r="P12" s="172">
        <f t="shared" si="2"/>
        <v>228975</v>
      </c>
      <c r="Q12" s="40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177"/>
      <c r="B13" s="165">
        <v>4</v>
      </c>
      <c r="C13" s="166" t="s">
        <v>89</v>
      </c>
      <c r="D13" s="167"/>
      <c r="E13" s="167"/>
      <c r="F13" s="167"/>
      <c r="G13" s="167"/>
      <c r="H13" s="167"/>
      <c r="I13" s="168"/>
      <c r="J13" s="169">
        <v>1</v>
      </c>
      <c r="K13" s="170" t="s">
        <v>90</v>
      </c>
      <c r="L13" s="171">
        <v>350</v>
      </c>
      <c r="M13" s="172">
        <f t="shared" si="0"/>
        <v>350</v>
      </c>
      <c r="N13" s="171">
        <v>0</v>
      </c>
      <c r="O13" s="172">
        <f t="shared" si="1"/>
        <v>0</v>
      </c>
      <c r="P13" s="172">
        <f t="shared" si="2"/>
        <v>350</v>
      </c>
      <c r="Q13" s="40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177"/>
      <c r="B14" s="165">
        <v>5</v>
      </c>
      <c r="C14" s="166" t="s">
        <v>91</v>
      </c>
      <c r="D14" s="167"/>
      <c r="E14" s="167"/>
      <c r="F14" s="167"/>
      <c r="G14" s="167"/>
      <c r="H14" s="167"/>
      <c r="I14" s="168"/>
      <c r="J14" s="169">
        <v>1</v>
      </c>
      <c r="K14" s="170" t="s">
        <v>90</v>
      </c>
      <c r="L14" s="171">
        <v>200</v>
      </c>
      <c r="M14" s="172">
        <f t="shared" si="0"/>
        <v>200</v>
      </c>
      <c r="N14" s="171">
        <v>0</v>
      </c>
      <c r="O14" s="172">
        <f t="shared" si="1"/>
        <v>0</v>
      </c>
      <c r="P14" s="172">
        <f t="shared" si="2"/>
        <v>200</v>
      </c>
      <c r="Q14" s="40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177"/>
      <c r="B15" s="165">
        <v>6</v>
      </c>
      <c r="C15" s="166" t="s">
        <v>92</v>
      </c>
      <c r="D15" s="167"/>
      <c r="E15" s="167"/>
      <c r="F15" s="167"/>
      <c r="G15" s="167"/>
      <c r="H15" s="167"/>
      <c r="I15" s="168"/>
      <c r="J15" s="169">
        <v>1</v>
      </c>
      <c r="K15" s="170" t="s">
        <v>90</v>
      </c>
      <c r="L15" s="171">
        <v>105</v>
      </c>
      <c r="M15" s="172">
        <f t="shared" si="0"/>
        <v>105</v>
      </c>
      <c r="N15" s="171">
        <v>0</v>
      </c>
      <c r="O15" s="172">
        <f t="shared" si="1"/>
        <v>0</v>
      </c>
      <c r="P15" s="172">
        <f t="shared" si="2"/>
        <v>105</v>
      </c>
      <c r="Q15" s="40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165">
        <v>7</v>
      </c>
      <c r="C16" s="166" t="s">
        <v>78</v>
      </c>
      <c r="D16" s="167"/>
      <c r="E16" s="167"/>
      <c r="F16" s="167"/>
      <c r="G16" s="167"/>
      <c r="H16" s="167"/>
      <c r="I16" s="168"/>
      <c r="J16" s="169">
        <v>5</v>
      </c>
      <c r="K16" s="170" t="s">
        <v>79</v>
      </c>
      <c r="L16" s="171">
        <v>480</v>
      </c>
      <c r="M16" s="172">
        <f t="shared" si="0"/>
        <v>2400</v>
      </c>
      <c r="N16" s="171" t="s">
        <v>80</v>
      </c>
      <c r="O16" s="172" t="s">
        <v>80</v>
      </c>
      <c r="P16" s="172">
        <f>M16</f>
        <v>2400</v>
      </c>
      <c r="Q16" s="40"/>
      <c r="R16" s="68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164">
        <v>8</v>
      </c>
      <c r="C17" s="166" t="s">
        <v>102</v>
      </c>
      <c r="D17" s="167"/>
      <c r="E17" s="167"/>
      <c r="F17" s="167"/>
      <c r="G17" s="167"/>
      <c r="H17" s="167"/>
      <c r="I17" s="168"/>
      <c r="J17" s="65">
        <v>1</v>
      </c>
      <c r="K17" s="74" t="s">
        <v>93</v>
      </c>
      <c r="L17" s="67">
        <v>3500</v>
      </c>
      <c r="M17" s="66">
        <f t="shared" si="0"/>
        <v>3500</v>
      </c>
      <c r="N17" s="67">
        <v>0</v>
      </c>
      <c r="O17" s="66">
        <v>0</v>
      </c>
      <c r="P17" s="66">
        <f>M17</f>
        <v>3500</v>
      </c>
      <c r="Q17" s="40"/>
      <c r="R17" s="68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164">
        <v>9</v>
      </c>
      <c r="C18" s="166" t="s">
        <v>94</v>
      </c>
      <c r="D18" s="167"/>
      <c r="E18" s="167"/>
      <c r="F18" s="167"/>
      <c r="G18" s="167"/>
      <c r="H18" s="167"/>
      <c r="I18" s="168"/>
      <c r="J18" s="65">
        <v>50</v>
      </c>
      <c r="K18" s="74" t="s">
        <v>93</v>
      </c>
      <c r="L18" s="67">
        <v>275</v>
      </c>
      <c r="M18" s="66">
        <f t="shared" si="0"/>
        <v>13750</v>
      </c>
      <c r="N18" s="67">
        <v>0</v>
      </c>
      <c r="O18" s="66">
        <v>0</v>
      </c>
      <c r="P18" s="66">
        <f>M18</f>
        <v>13750</v>
      </c>
      <c r="Q18" s="40"/>
      <c r="R18" s="68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164">
        <v>10</v>
      </c>
      <c r="C19" s="166" t="s">
        <v>95</v>
      </c>
      <c r="D19" s="167"/>
      <c r="E19" s="167"/>
      <c r="F19" s="167"/>
      <c r="G19" s="167"/>
      <c r="H19" s="167"/>
      <c r="I19" s="168"/>
      <c r="J19" s="65">
        <v>3</v>
      </c>
      <c r="K19" s="74" t="s">
        <v>93</v>
      </c>
      <c r="L19" s="67">
        <v>4020</v>
      </c>
      <c r="M19" s="66">
        <f t="shared" si="0"/>
        <v>12060</v>
      </c>
      <c r="N19" s="67">
        <v>0</v>
      </c>
      <c r="O19" s="66">
        <v>0</v>
      </c>
      <c r="P19" s="66">
        <f>M19</f>
        <v>12060</v>
      </c>
      <c r="Q19" s="40"/>
      <c r="R19" s="68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164">
        <v>11</v>
      </c>
      <c r="C20" s="166" t="s">
        <v>96</v>
      </c>
      <c r="D20" s="167"/>
      <c r="E20" s="167"/>
      <c r="F20" s="167"/>
      <c r="G20" s="167"/>
      <c r="H20" s="167"/>
      <c r="I20" s="168"/>
      <c r="J20" s="65">
        <v>375</v>
      </c>
      <c r="K20" s="74" t="s">
        <v>29</v>
      </c>
      <c r="L20" s="67">
        <v>0</v>
      </c>
      <c r="M20" s="66">
        <f t="shared" si="0"/>
        <v>0</v>
      </c>
      <c r="N20" s="67">
        <v>60</v>
      </c>
      <c r="O20" s="66">
        <f>J20*N20</f>
        <v>22500</v>
      </c>
      <c r="P20" s="66">
        <f>O20</f>
        <v>22500</v>
      </c>
      <c r="Q20" s="40"/>
      <c r="R20" s="68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164">
        <v>12</v>
      </c>
      <c r="C21" s="166" t="s">
        <v>97</v>
      </c>
      <c r="D21" s="167"/>
      <c r="E21" s="167"/>
      <c r="F21" s="167"/>
      <c r="G21" s="167"/>
      <c r="H21" s="167"/>
      <c r="I21" s="168"/>
      <c r="J21" s="65">
        <v>75</v>
      </c>
      <c r="K21" s="74" t="s">
        <v>29</v>
      </c>
      <c r="L21" s="67">
        <v>0</v>
      </c>
      <c r="M21" s="66">
        <f t="shared" si="0"/>
        <v>0</v>
      </c>
      <c r="N21" s="67">
        <v>60</v>
      </c>
      <c r="O21" s="66">
        <f>J21*N21</f>
        <v>4500</v>
      </c>
      <c r="P21" s="66">
        <f>O21</f>
        <v>4500</v>
      </c>
      <c r="Q21" s="40"/>
      <c r="R21" s="17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69"/>
      <c r="C22" s="180" t="s">
        <v>57</v>
      </c>
      <c r="D22" s="180"/>
      <c r="E22" s="180"/>
      <c r="F22" s="180"/>
      <c r="G22" s="180"/>
      <c r="H22" s="180"/>
      <c r="I22" s="70"/>
      <c r="J22" s="173"/>
      <c r="K22" s="174"/>
      <c r="L22" s="175"/>
      <c r="M22" s="71">
        <f>SUM(M10:M21)</f>
        <v>297240</v>
      </c>
      <c r="N22" s="175"/>
      <c r="O22" s="71">
        <f>SUM(O20:O21)</f>
        <v>27000</v>
      </c>
      <c r="P22" s="92">
        <f>SUM(P10:P21)</f>
        <v>324240</v>
      </c>
      <c r="Q22" s="194"/>
      <c r="R22" s="194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72"/>
      <c r="C23" s="51"/>
      <c r="D23" s="51"/>
      <c r="E23" s="51"/>
      <c r="F23" s="51"/>
      <c r="G23" s="51"/>
      <c r="H23" s="51"/>
      <c r="I23" s="51"/>
      <c r="J23" s="52"/>
      <c r="K23" s="51"/>
      <c r="L23" s="52"/>
      <c r="M23" s="52"/>
      <c r="N23" s="52"/>
      <c r="O23" s="52"/>
      <c r="P23" s="52" t="s">
        <v>44</v>
      </c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72" t="s">
        <v>24</v>
      </c>
      <c r="C24" s="51"/>
      <c r="D24" s="51"/>
      <c r="E24" s="51"/>
      <c r="F24" s="51"/>
      <c r="G24" s="51"/>
      <c r="H24" s="51"/>
      <c r="I24" s="51"/>
      <c r="J24" s="52"/>
      <c r="K24" s="51"/>
      <c r="L24" s="52"/>
      <c r="M24" s="52"/>
      <c r="N24" s="52"/>
      <c r="O24" s="52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19.5">
      <c r="A25" s="4"/>
      <c r="B25" s="73" t="s">
        <v>25</v>
      </c>
      <c r="C25" s="73"/>
      <c r="D25" s="73"/>
      <c r="E25" s="73"/>
      <c r="F25" s="73"/>
      <c r="G25" s="73"/>
      <c r="H25" s="73"/>
      <c r="I25" s="73"/>
      <c r="J25" s="77"/>
      <c r="K25" s="51"/>
      <c r="L25" s="52"/>
      <c r="M25" s="52"/>
      <c r="N25" s="52"/>
      <c r="O25" s="52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19.5">
      <c r="A26" s="4"/>
      <c r="B26" s="51" t="s">
        <v>98</v>
      </c>
      <c r="C26" s="51"/>
      <c r="D26" s="51"/>
      <c r="E26" s="51"/>
      <c r="F26" s="51"/>
      <c r="G26" s="51"/>
      <c r="H26" s="51"/>
      <c r="I26" s="51"/>
      <c r="J26" s="78"/>
      <c r="K26" s="51"/>
      <c r="L26" s="52"/>
      <c r="M26" s="52"/>
      <c r="N26" s="52"/>
      <c r="O26" s="52"/>
      <c r="P26" s="52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19.5">
      <c r="A27" s="4"/>
      <c r="B27" s="51" t="s">
        <v>27</v>
      </c>
      <c r="C27" s="51"/>
      <c r="D27" s="51"/>
      <c r="E27" s="51"/>
      <c r="F27" s="51"/>
      <c r="G27" s="51"/>
      <c r="H27" s="51"/>
      <c r="I27" s="51"/>
      <c r="J27" s="78"/>
      <c r="K27" s="51"/>
      <c r="L27" s="52"/>
      <c r="M27" s="52"/>
      <c r="N27" s="52"/>
      <c r="O27" s="52"/>
      <c r="P27" s="52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4" t="s">
        <v>30</v>
      </c>
      <c r="C28" s="4"/>
      <c r="D28" s="4"/>
      <c r="E28" s="4"/>
      <c r="F28" s="4"/>
      <c r="G28" s="4"/>
      <c r="H28" s="4"/>
      <c r="I28" s="4"/>
      <c r="J28" s="79"/>
      <c r="K28" s="80"/>
      <c r="L28" s="5"/>
      <c r="M28" s="53"/>
      <c r="N28" s="53"/>
      <c r="O28" s="53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 t="s">
        <v>99</v>
      </c>
      <c r="C29" s="4"/>
      <c r="D29" s="4"/>
      <c r="E29" s="4"/>
      <c r="F29" s="4"/>
      <c r="G29" s="4"/>
      <c r="H29" s="4"/>
      <c r="I29" s="4"/>
      <c r="J29" s="79"/>
      <c r="K29" s="80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19.5">
      <c r="A30" s="4"/>
      <c r="B30" s="4"/>
      <c r="C30" s="4"/>
      <c r="D30" s="4"/>
      <c r="E30" s="4"/>
      <c r="F30" s="4"/>
      <c r="G30" s="4"/>
      <c r="H30" s="4"/>
      <c r="I30" s="4"/>
      <c r="J30" s="79"/>
      <c r="K30" s="80"/>
      <c r="L30" s="5"/>
      <c r="M30" s="53"/>
      <c r="N30" s="53"/>
      <c r="O30" s="53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57" customFormat="1" ht="19.5">
      <c r="A31" s="4"/>
      <c r="B31" s="4"/>
      <c r="C31" s="4"/>
      <c r="D31" s="4"/>
      <c r="E31" s="4"/>
      <c r="F31" s="4"/>
      <c r="G31" s="4"/>
      <c r="H31" s="4"/>
      <c r="I31" s="4"/>
      <c r="J31" s="79"/>
      <c r="K31" s="80"/>
      <c r="L31" s="5"/>
      <c r="M31" s="53"/>
      <c r="N31" s="53"/>
      <c r="O31" s="53"/>
      <c r="P31" s="52"/>
      <c r="Q31" s="40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s="57" customFormat="1" ht="21.75">
      <c r="A32" s="4"/>
      <c r="B32" s="73"/>
      <c r="C32" s="81" t="s">
        <v>15</v>
      </c>
      <c r="D32" s="73"/>
      <c r="E32" s="73"/>
      <c r="F32" s="73"/>
      <c r="G32" s="73"/>
      <c r="H32" s="73"/>
      <c r="I32" s="32" t="s">
        <v>10</v>
      </c>
      <c r="J32" s="44" t="s">
        <v>16</v>
      </c>
      <c r="K32" s="7"/>
      <c r="L32" s="11"/>
      <c r="M32" s="76" t="s">
        <v>100</v>
      </c>
      <c r="N32" s="45"/>
      <c r="O32" s="52"/>
      <c r="P32" s="52"/>
      <c r="Q32" s="40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51"/>
      <c r="C33" s="51"/>
      <c r="D33" s="51"/>
      <c r="E33" s="51"/>
      <c r="F33" s="51"/>
      <c r="G33" s="51"/>
      <c r="H33" s="51"/>
      <c r="I33"/>
      <c r="J33" s="15" t="s">
        <v>101</v>
      </c>
      <c r="K33" s="15"/>
      <c r="L33"/>
      <c r="M33" s="7"/>
      <c r="N33" s="45"/>
      <c r="O33" s="52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51"/>
      <c r="C34" s="51"/>
      <c r="D34" s="51"/>
      <c r="E34" s="51"/>
      <c r="F34" s="51"/>
      <c r="G34" s="51"/>
      <c r="H34" s="51"/>
      <c r="I34"/>
      <c r="J34" s="15"/>
      <c r="K34" s="15"/>
      <c r="L34"/>
      <c r="M34" s="7"/>
      <c r="N34" s="45"/>
      <c r="O34" s="52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84"/>
      <c r="K35" s="84"/>
      <c r="L35" s="84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84"/>
      <c r="K36" s="84"/>
      <c r="L36" s="84"/>
      <c r="M36" s="54"/>
      <c r="N36" s="45"/>
      <c r="O36" s="53"/>
      <c r="P36" s="33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4"/>
      <c r="C37" s="4"/>
      <c r="D37" s="4"/>
      <c r="E37" s="4"/>
      <c r="F37" s="4"/>
      <c r="G37" s="4"/>
      <c r="H37" s="4"/>
      <c r="I37" s="54"/>
      <c r="J37" s="84"/>
      <c r="K37" s="84"/>
      <c r="L37" s="84"/>
      <c r="M37" s="54"/>
      <c r="N37" s="45"/>
      <c r="O37" s="53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4"/>
      <c r="C38" s="4"/>
      <c r="D38" s="4"/>
      <c r="E38" s="4"/>
      <c r="F38" s="4"/>
      <c r="G38" s="4"/>
      <c r="H38" s="4"/>
      <c r="I38" s="54"/>
      <c r="J38" s="84"/>
      <c r="K38" s="84"/>
      <c r="L38" s="84"/>
      <c r="M38" s="54"/>
      <c r="N38" s="45"/>
      <c r="O38" s="53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/>
      <c r="D39" s="13"/>
      <c r="E39" s="13"/>
      <c r="F39" s="13"/>
      <c r="G39" s="13"/>
      <c r="H39" s="13"/>
      <c r="I39" s="32"/>
      <c r="J39" s="44"/>
      <c r="K39" s="7"/>
      <c r="L39" s="11"/>
      <c r="M39" s="82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/>
      <c r="J40" s="15"/>
      <c r="K40" s="15"/>
      <c r="L40"/>
      <c r="M40" s="11"/>
      <c r="N40" s="45"/>
      <c r="O40" s="4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 s="13"/>
      <c r="D41" s="13"/>
      <c r="E41" s="13"/>
      <c r="F41" s="13"/>
      <c r="G41" s="13"/>
      <c r="H41" s="13"/>
      <c r="I41" s="54"/>
      <c r="J41" s="84"/>
      <c r="K41" s="84"/>
      <c r="L41" s="84"/>
      <c r="M41" s="85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s="57" customFormat="1" ht="21.75">
      <c r="B42" s="13"/>
      <c r="C42" s="13"/>
      <c r="D42" s="13"/>
      <c r="E42" s="13"/>
      <c r="F42" s="13"/>
      <c r="G42" s="13"/>
      <c r="H42" s="13"/>
      <c r="I42" s="54"/>
      <c r="J42" s="84"/>
      <c r="K42" s="84"/>
      <c r="L42" s="84"/>
      <c r="M42" s="85"/>
      <c r="N42" s="45"/>
      <c r="O42" s="45"/>
      <c r="P42" s="52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2:28" s="57" customFormat="1" ht="21.75">
      <c r="B43" s="13"/>
      <c r="C43"/>
      <c r="D43" s="13"/>
      <c r="E43" s="13"/>
      <c r="F43" s="13"/>
      <c r="G43" s="13"/>
      <c r="H43" s="13"/>
      <c r="I43" s="32"/>
      <c r="J43" s="44"/>
      <c r="K43" s="7"/>
      <c r="L43" s="11"/>
      <c r="M43" s="82"/>
      <c r="N43" s="45"/>
      <c r="O43" s="45"/>
      <c r="P43" s="52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2:28" ht="21.75">
      <c r="B44" s="13"/>
      <c r="C44" s="13"/>
      <c r="D44" s="13"/>
      <c r="E44" s="13"/>
      <c r="F44" s="13"/>
      <c r="G44" s="13"/>
      <c r="H44" s="13"/>
      <c r="J44" s="15"/>
      <c r="K44" s="15"/>
      <c r="L44"/>
      <c r="M44" s="7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I45" s="84"/>
      <c r="J45" s="84"/>
      <c r="K45" s="84"/>
      <c r="L45" s="84"/>
      <c r="M45" s="84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I46" s="84"/>
      <c r="J46" s="84"/>
      <c r="K46" s="84"/>
      <c r="L46" s="84"/>
      <c r="M46" s="84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D47" s="13"/>
      <c r="E47" s="13"/>
      <c r="F47" s="13"/>
      <c r="G47" s="13"/>
      <c r="H47" s="13"/>
      <c r="I47" s="32"/>
      <c r="J47" s="44"/>
      <c r="K47" s="7"/>
      <c r="L47" s="11"/>
      <c r="M47" s="82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J48" s="15"/>
      <c r="K48" s="15"/>
      <c r="L48"/>
      <c r="M48" s="7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192"/>
      <c r="J49" s="193"/>
      <c r="K49" s="193"/>
      <c r="L49" s="193"/>
      <c r="M49" s="193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13"/>
      <c r="J50" s="47"/>
      <c r="K50" s="13"/>
      <c r="L50" s="45"/>
      <c r="M50" s="45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I51" s="84"/>
      <c r="J51" s="84"/>
      <c r="K51" s="84"/>
      <c r="L51" s="84"/>
      <c r="M51" s="84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I52" s="84"/>
      <c r="J52" s="84"/>
      <c r="K52" s="84"/>
      <c r="L52" s="84"/>
      <c r="M52" s="84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D53" s="13"/>
      <c r="E53" s="13"/>
      <c r="F53" s="13"/>
      <c r="G53" s="13"/>
      <c r="H53" s="13"/>
      <c r="I53" s="32"/>
      <c r="J53" s="44"/>
      <c r="K53" s="7"/>
      <c r="L53" s="11"/>
      <c r="M53" s="82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J54" s="15"/>
      <c r="K54" s="15"/>
      <c r="L54"/>
      <c r="M54" s="7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J55" s="15"/>
      <c r="K55" s="15"/>
      <c r="L55"/>
      <c r="M55" s="7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75"/>
      <c r="J56" s="75"/>
      <c r="K56" s="75"/>
      <c r="L56" s="75"/>
      <c r="M56" s="75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D57" s="13"/>
      <c r="E57" s="13"/>
      <c r="F57" s="13"/>
      <c r="G57" s="13"/>
      <c r="H57" s="13"/>
      <c r="I57" s="32"/>
      <c r="J57" s="44"/>
      <c r="K57" s="7"/>
      <c r="L57" s="11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J58" s="15"/>
      <c r="K58" s="15"/>
      <c r="L58"/>
      <c r="M58" s="7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92"/>
      <c r="J59" s="193"/>
      <c r="K59" s="193"/>
      <c r="L59" s="193"/>
      <c r="M59" s="193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:28" ht="21.75">
      <c r="B221" s="13"/>
      <c r="C221" s="13"/>
      <c r="D221" s="13"/>
      <c r="E221" s="13"/>
      <c r="F221" s="13"/>
      <c r="G221" s="13"/>
      <c r="H221" s="13"/>
      <c r="I221" s="13"/>
      <c r="J221" s="47"/>
      <c r="K221" s="13"/>
      <c r="L221" s="45"/>
      <c r="M221" s="45"/>
      <c r="N221" s="45"/>
      <c r="O221" s="45"/>
      <c r="P221" s="45"/>
      <c r="Y221" s="37"/>
      <c r="Z221" s="37"/>
      <c r="AA221" s="37"/>
      <c r="AB221" s="37"/>
    </row>
    <row r="222" spans="2:28" ht="21.75">
      <c r="B222" s="13"/>
      <c r="C222" s="13"/>
      <c r="D222" s="13"/>
      <c r="E222" s="13"/>
      <c r="F222" s="13"/>
      <c r="G222" s="13"/>
      <c r="H222" s="13"/>
      <c r="I222" s="13"/>
      <c r="J222" s="47"/>
      <c r="K222" s="13"/>
      <c r="L222" s="45"/>
      <c r="M222" s="45"/>
      <c r="N222" s="45"/>
      <c r="O222" s="45"/>
      <c r="P222" s="45"/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  <row r="368" spans="25:28" ht="21.75">
      <c r="Y368" s="37"/>
      <c r="Z368" s="37"/>
      <c r="AA368" s="37"/>
      <c r="AB368" s="37"/>
    </row>
    <row r="369" spans="25:28" ht="21.75">
      <c r="Y369" s="37"/>
      <c r="Z369" s="37"/>
      <c r="AA369" s="37"/>
      <c r="AB369" s="37"/>
    </row>
  </sheetData>
  <sheetProtection/>
  <mergeCells count="13">
    <mergeCell ref="I59:M59"/>
    <mergeCell ref="Q22:R22"/>
    <mergeCell ref="I49:M49"/>
    <mergeCell ref="P8:P9"/>
    <mergeCell ref="N8:O8"/>
    <mergeCell ref="L8:M8"/>
    <mergeCell ref="N7:O7"/>
    <mergeCell ref="B6:I6"/>
    <mergeCell ref="C22:H22"/>
    <mergeCell ref="B2:P2"/>
    <mergeCell ref="C8:I9"/>
    <mergeCell ref="J8:J9"/>
    <mergeCell ref="K8:K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2">
      <selection activeCell="J17" sqref="J17:K17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32</v>
      </c>
      <c r="M1" s="10"/>
      <c r="N1" s="10"/>
    </row>
    <row r="2" spans="1:14" ht="23.25">
      <c r="A2" s="223" t="s">
        <v>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1.75">
      <c r="A3" s="209" t="s">
        <v>45</v>
      </c>
      <c r="B3" s="209"/>
      <c r="C3" s="209" t="str">
        <f>' ปร4'!F3</f>
        <v>ประปา</v>
      </c>
      <c r="D3" s="209"/>
      <c r="E3" s="209"/>
      <c r="F3" s="209"/>
      <c r="G3" s="209"/>
      <c r="H3" s="209"/>
      <c r="I3" s="209"/>
      <c r="J3" s="209"/>
      <c r="K3" s="209"/>
      <c r="L3" s="209"/>
      <c r="M3" s="94"/>
      <c r="N3" s="94"/>
    </row>
    <row r="4" spans="1:14" ht="21.75">
      <c r="A4" s="11" t="s">
        <v>39</v>
      </c>
      <c r="B4" s="11"/>
      <c r="C4" s="209" t="str">
        <f>' ปร4'!F4</f>
        <v>ขยายเขตระบบประปาภูเขา</v>
      </c>
      <c r="D4" s="209"/>
      <c r="E4" s="209"/>
      <c r="F4" s="209"/>
      <c r="G4" s="209"/>
      <c r="H4" s="209"/>
      <c r="I4" s="209"/>
      <c r="J4" s="209"/>
      <c r="K4" s="14"/>
      <c r="L4" s="14"/>
      <c r="M4" s="95"/>
      <c r="N4" s="95"/>
    </row>
    <row r="5" spans="1:14" ht="21.75">
      <c r="A5" s="220" t="s">
        <v>34</v>
      </c>
      <c r="B5" s="220"/>
      <c r="C5" s="209" t="str">
        <f>' ปร4'!F5</f>
        <v>หมู่ที่ 1 ตำบลนาเหรง อำเภอนบพิตำ จังหวัดนครศรีธรรมราช</v>
      </c>
      <c r="D5" s="209"/>
      <c r="E5" s="209"/>
      <c r="F5" s="209"/>
      <c r="G5" s="209"/>
      <c r="H5" s="209"/>
      <c r="I5" s="209"/>
      <c r="J5" s="209"/>
      <c r="K5" s="209"/>
      <c r="L5" s="209"/>
      <c r="M5" s="93"/>
      <c r="N5" s="96"/>
    </row>
    <row r="6" spans="1:14" ht="21.75">
      <c r="A6" s="220" t="s">
        <v>38</v>
      </c>
      <c r="B6" s="220"/>
      <c r="C6" s="123" t="str">
        <f>' ปร4'!P6</f>
        <v>35 / 2557</v>
      </c>
      <c r="D6" s="123"/>
      <c r="E6" s="123"/>
      <c r="F6" s="129" t="s">
        <v>47</v>
      </c>
      <c r="G6" s="129"/>
      <c r="H6" s="129"/>
      <c r="I6" s="17">
        <v>1</v>
      </c>
      <c r="J6" s="11" t="s">
        <v>48</v>
      </c>
      <c r="K6" s="213"/>
      <c r="L6" s="213"/>
      <c r="M6" s="97"/>
      <c r="N6" s="97"/>
    </row>
    <row r="7" spans="1:14" ht="21.75">
      <c r="A7" s="124" t="s">
        <v>46</v>
      </c>
      <c r="B7" s="125"/>
      <c r="C7" s="125"/>
      <c r="D7" s="125"/>
      <c r="F7" s="210" t="str">
        <f>' ปร4'!J6</f>
        <v>เทศบาลตำบลนาเหรง  อำเภอนบพิตำ  จังหวัดนครศรีธรรมราช</v>
      </c>
      <c r="G7" s="210"/>
      <c r="H7" s="210"/>
      <c r="I7" s="210"/>
      <c r="J7" s="210"/>
      <c r="K7" s="210"/>
      <c r="L7" s="210"/>
      <c r="M7" s="97"/>
      <c r="N7" s="97"/>
    </row>
    <row r="8" spans="1:14" ht="21.75">
      <c r="A8" s="15" t="s">
        <v>49</v>
      </c>
      <c r="B8" s="7"/>
      <c r="C8" s="7"/>
      <c r="D8" s="126"/>
      <c r="E8" s="126"/>
      <c r="F8" s="226" t="str">
        <f>' ปร4'!N7</f>
        <v>  สิงหาคม  2557</v>
      </c>
      <c r="G8" s="226"/>
      <c r="H8" s="226"/>
      <c r="I8" s="226"/>
      <c r="J8" s="16"/>
      <c r="K8" s="7"/>
      <c r="L8" s="7"/>
      <c r="M8" s="97"/>
      <c r="N8" s="97"/>
    </row>
    <row r="9" spans="1:14" ht="21.75">
      <c r="A9" s="224" t="s">
        <v>8</v>
      </c>
      <c r="B9" s="214" t="s">
        <v>1</v>
      </c>
      <c r="C9" s="215"/>
      <c r="D9" s="215"/>
      <c r="E9" s="215"/>
      <c r="F9" s="216"/>
      <c r="G9" s="239" t="s">
        <v>50</v>
      </c>
      <c r="H9" s="240"/>
      <c r="I9" s="224" t="s">
        <v>56</v>
      </c>
      <c r="J9" s="239" t="s">
        <v>35</v>
      </c>
      <c r="K9" s="240"/>
      <c r="L9" s="214" t="s">
        <v>9</v>
      </c>
      <c r="M9" s="215"/>
      <c r="N9" s="216"/>
    </row>
    <row r="10" spans="1:14" ht="21.75">
      <c r="A10" s="225"/>
      <c r="B10" s="217"/>
      <c r="C10" s="218"/>
      <c r="D10" s="218"/>
      <c r="E10" s="218"/>
      <c r="F10" s="219"/>
      <c r="G10" s="241" t="s">
        <v>11</v>
      </c>
      <c r="H10" s="242"/>
      <c r="I10" s="225"/>
      <c r="J10" s="241" t="s">
        <v>11</v>
      </c>
      <c r="K10" s="242"/>
      <c r="L10" s="217"/>
      <c r="M10" s="218"/>
      <c r="N10" s="219"/>
    </row>
    <row r="11" spans="1:14" ht="21.75">
      <c r="A11" s="12">
        <v>1</v>
      </c>
      <c r="B11" s="211" t="s">
        <v>51</v>
      </c>
      <c r="C11" s="212"/>
      <c r="D11" s="19" t="str">
        <f>' ปร4'!F3</f>
        <v>ประปา</v>
      </c>
      <c r="E11" s="19"/>
      <c r="F11" s="19"/>
      <c r="G11" s="204">
        <f>' ปร4'!P22</f>
        <v>324240</v>
      </c>
      <c r="H11" s="205"/>
      <c r="I11" s="127">
        <v>1.26</v>
      </c>
      <c r="J11" s="243">
        <f>G11*I11</f>
        <v>408542.4</v>
      </c>
      <c r="K11" s="244"/>
      <c r="L11" s="150"/>
      <c r="M11" s="151"/>
      <c r="N11" s="152"/>
    </row>
    <row r="12" spans="1:14" ht="21.75">
      <c r="A12" s="50">
        <v>2</v>
      </c>
      <c r="B12" s="206" t="s">
        <v>51</v>
      </c>
      <c r="C12" s="207"/>
      <c r="D12" s="207" t="s">
        <v>103</v>
      </c>
      <c r="E12" s="207"/>
      <c r="F12" s="21"/>
      <c r="G12" s="221"/>
      <c r="H12" s="222"/>
      <c r="I12" s="50"/>
      <c r="J12" s="199" t="s">
        <v>103</v>
      </c>
      <c r="K12" s="200"/>
      <c r="L12" s="201"/>
      <c r="M12" s="202"/>
      <c r="N12" s="203"/>
    </row>
    <row r="13" spans="1:14" ht="21.75">
      <c r="A13" s="50">
        <v>3</v>
      </c>
      <c r="B13" s="206" t="s">
        <v>51</v>
      </c>
      <c r="C13" s="207"/>
      <c r="D13" s="207" t="s">
        <v>103</v>
      </c>
      <c r="E13" s="207"/>
      <c r="F13" s="21"/>
      <c r="G13" s="87"/>
      <c r="H13" s="88"/>
      <c r="I13" s="50"/>
      <c r="J13" s="199" t="s">
        <v>103</v>
      </c>
      <c r="K13" s="200"/>
      <c r="L13" s="149"/>
      <c r="M13" s="89"/>
      <c r="N13" s="91"/>
    </row>
    <row r="14" spans="1:14" ht="21.75">
      <c r="A14" s="50"/>
      <c r="B14" s="90"/>
      <c r="C14" s="89"/>
      <c r="D14" s="21"/>
      <c r="E14" s="21"/>
      <c r="F14" s="21"/>
      <c r="G14" s="87"/>
      <c r="H14" s="88"/>
      <c r="I14" s="50"/>
      <c r="J14" s="236"/>
      <c r="K14" s="237"/>
      <c r="L14" s="149"/>
      <c r="M14" s="89"/>
      <c r="N14" s="91"/>
    </row>
    <row r="15" spans="1:14" ht="21.75">
      <c r="A15" s="25"/>
      <c r="B15" s="26"/>
      <c r="C15" s="26"/>
      <c r="D15" s="26"/>
      <c r="E15" s="27"/>
      <c r="F15" s="27" t="s">
        <v>12</v>
      </c>
      <c r="G15" s="26"/>
      <c r="H15" s="26"/>
      <c r="I15" s="28"/>
      <c r="J15" s="234">
        <f>SUM(J11:J14)</f>
        <v>408542.4</v>
      </c>
      <c r="K15" s="235"/>
      <c r="L15" s="29"/>
      <c r="M15" s="26"/>
      <c r="N15" s="28"/>
    </row>
    <row r="16" spans="1:16" ht="22.5" thickBot="1">
      <c r="A16" s="25"/>
      <c r="B16" s="26"/>
      <c r="C16" s="26"/>
      <c r="D16" s="26"/>
      <c r="E16" s="26"/>
      <c r="F16" s="27" t="s">
        <v>26</v>
      </c>
      <c r="G16" s="26"/>
      <c r="H16" s="26"/>
      <c r="I16" s="28"/>
      <c r="J16" s="232">
        <v>408500</v>
      </c>
      <c r="K16" s="233"/>
      <c r="L16" s="128"/>
      <c r="M16" s="8"/>
      <c r="N16" s="30"/>
      <c r="O16" s="35"/>
      <c r="P16" s="34"/>
    </row>
    <row r="17" spans="1:19" ht="22.5" thickTop="1">
      <c r="A17" s="31"/>
      <c r="B17" s="208" t="s">
        <v>13</v>
      </c>
      <c r="C17" s="208"/>
      <c r="D17" s="230" t="str">
        <f>_xlfn.BAHTTEXT(J16)&amp;""</f>
        <v>สี่แสนแปดพันห้าร้อยบาทถ้วน</v>
      </c>
      <c r="E17" s="230"/>
      <c r="F17" s="230"/>
      <c r="G17" s="230"/>
      <c r="H17" s="230"/>
      <c r="I17" s="231"/>
      <c r="J17" s="228"/>
      <c r="K17" s="229"/>
      <c r="L17" s="9"/>
      <c r="M17" s="9"/>
      <c r="N17" s="9"/>
      <c r="O17" s="227"/>
      <c r="P17" s="227"/>
      <c r="Q17" s="227"/>
      <c r="R17" s="227"/>
      <c r="S17" s="227"/>
    </row>
    <row r="18" spans="1:14" ht="21.75">
      <c r="A18" s="122"/>
      <c r="B18" s="122"/>
      <c r="C18" s="122"/>
      <c r="D18" s="122"/>
      <c r="E18" s="154"/>
      <c r="F18" s="238"/>
      <c r="G18" s="238"/>
      <c r="H18" s="11"/>
      <c r="I18" s="153"/>
      <c r="J18" s="76"/>
      <c r="K18" s="45"/>
      <c r="L18" s="16"/>
      <c r="M18" s="7"/>
      <c r="N18" s="7"/>
    </row>
    <row r="19" spans="1:14" ht="21.75">
      <c r="A19" s="122"/>
      <c r="B19" s="122"/>
      <c r="C19" s="122"/>
      <c r="D19" s="122"/>
      <c r="E19" s="142"/>
      <c r="F19" s="15"/>
      <c r="G19" s="15"/>
      <c r="H19" s="11"/>
      <c r="I19" s="17"/>
      <c r="J19" s="76"/>
      <c r="K19" s="45"/>
      <c r="L19" s="16"/>
      <c r="M19" s="7"/>
      <c r="N19" s="7"/>
    </row>
    <row r="20" spans="1:14" s="54" customFormat="1" ht="21.75">
      <c r="A20"/>
      <c r="B20"/>
      <c r="C20" s="11"/>
      <c r="D20" s="11"/>
      <c r="E20" s="245" t="s">
        <v>19</v>
      </c>
      <c r="F20" s="245"/>
      <c r="G20" s="245"/>
      <c r="H20" s="245"/>
      <c r="I20" s="245"/>
      <c r="J20"/>
      <c r="K20" s="43"/>
      <c r="L20" s="43"/>
      <c r="M20" s="55"/>
      <c r="N20" s="55"/>
    </row>
    <row r="21" spans="3:14" ht="21.75">
      <c r="C21" s="15"/>
      <c r="D21" s="15"/>
      <c r="F21" s="15"/>
      <c r="G21" s="15"/>
      <c r="I21" s="7"/>
      <c r="K21" s="16"/>
      <c r="L21" s="16"/>
      <c r="M21" s="7"/>
      <c r="N21" s="7"/>
    </row>
    <row r="22" spans="5:14" ht="21.75">
      <c r="E22" s="49" t="s">
        <v>20</v>
      </c>
      <c r="F22" s="246"/>
      <c r="G22" s="246"/>
      <c r="H22" s="246"/>
      <c r="I22" s="247" t="s">
        <v>21</v>
      </c>
      <c r="J22" s="247"/>
      <c r="K22" s="247"/>
      <c r="N22" s="7"/>
    </row>
    <row r="23" spans="2:14" ht="21.75">
      <c r="B23" s="32"/>
      <c r="C23" s="44"/>
      <c r="D23" s="7"/>
      <c r="E23" s="32"/>
      <c r="F23" s="248" t="s">
        <v>74</v>
      </c>
      <c r="G23" s="248"/>
      <c r="H23" s="248"/>
      <c r="I23" s="248"/>
      <c r="J23" s="7"/>
      <c r="L23" s="7"/>
      <c r="M23" s="7"/>
      <c r="N23" s="7"/>
    </row>
    <row r="24" spans="1:14" s="54" customFormat="1" ht="21.75">
      <c r="A24"/>
      <c r="B24"/>
      <c r="C24"/>
      <c r="D24"/>
      <c r="E24"/>
      <c r="F24" s="247"/>
      <c r="G24" s="247"/>
      <c r="H24" s="247"/>
      <c r="I24" s="32"/>
      <c r="J24"/>
      <c r="K24" s="11"/>
      <c r="L24"/>
      <c r="M24" s="55"/>
      <c r="N24" s="55"/>
    </row>
    <row r="25" spans="2:14" ht="21.75">
      <c r="B25" s="17" t="s">
        <v>20</v>
      </c>
      <c r="C25" s="44"/>
      <c r="D25" s="7"/>
      <c r="E25" s="249" t="s">
        <v>22</v>
      </c>
      <c r="F25" s="249"/>
      <c r="G25" s="7"/>
      <c r="H25" s="11" t="s">
        <v>20</v>
      </c>
      <c r="J25" s="7"/>
      <c r="K25" s="247" t="s">
        <v>22</v>
      </c>
      <c r="L25" s="247"/>
      <c r="M25" s="11"/>
      <c r="N25" s="7"/>
    </row>
    <row r="26" spans="3:14" ht="21.75">
      <c r="C26" s="11" t="s">
        <v>81</v>
      </c>
      <c r="D26" s="15"/>
      <c r="F26" s="15"/>
      <c r="G26" s="15"/>
      <c r="I26" s="11" t="s">
        <v>75</v>
      </c>
      <c r="J26" s="7"/>
      <c r="K26" s="11"/>
      <c r="M26" s="7"/>
      <c r="N26" s="7"/>
    </row>
    <row r="27" spans="1:14" s="54" customFormat="1" ht="21.75">
      <c r="A27"/>
      <c r="B27"/>
      <c r="C27" s="15"/>
      <c r="D27" s="15"/>
      <c r="E27" s="13"/>
      <c r="G27" s="84"/>
      <c r="H27" s="84"/>
      <c r="I27" s="84"/>
      <c r="J27" s="85"/>
      <c r="K27" s="45"/>
      <c r="L27"/>
      <c r="M27" s="55"/>
      <c r="N27" s="55"/>
    </row>
    <row r="28" spans="5:14" ht="21.75">
      <c r="E28" s="13"/>
      <c r="F28" s="32"/>
      <c r="G28" s="44"/>
      <c r="H28" s="7"/>
      <c r="I28" s="11"/>
      <c r="K28" s="45"/>
      <c r="M28" s="7"/>
      <c r="N28" s="7"/>
    </row>
    <row r="29" spans="1:14" ht="21.75">
      <c r="A29" s="54"/>
      <c r="B29" s="54"/>
      <c r="C29" s="54"/>
      <c r="D29" s="54"/>
      <c r="E29" s="13"/>
      <c r="G29" s="15"/>
      <c r="H29" s="15"/>
      <c r="J29" s="7"/>
      <c r="K29" s="45"/>
      <c r="L29" s="54"/>
      <c r="M29" s="10"/>
      <c r="N29" s="7"/>
    </row>
    <row r="30" spans="2:14" ht="21.75">
      <c r="B30" s="32"/>
      <c r="C30" s="44"/>
      <c r="D30" s="7"/>
      <c r="E30" s="13"/>
      <c r="F30" s="192"/>
      <c r="G30" s="193"/>
      <c r="H30" s="193"/>
      <c r="I30" s="193"/>
      <c r="J30" s="193"/>
      <c r="K30" s="45"/>
      <c r="L30" s="7"/>
      <c r="M30" s="10"/>
      <c r="N30" s="7"/>
    </row>
    <row r="31" spans="1:14" ht="21.75">
      <c r="A31" s="7"/>
      <c r="C31" s="15"/>
      <c r="D31" s="15"/>
      <c r="E31" s="13"/>
      <c r="F31" s="84"/>
      <c r="G31" s="84"/>
      <c r="H31" s="84"/>
      <c r="I31" s="84"/>
      <c r="J31" s="84"/>
      <c r="K31" s="45"/>
      <c r="L31" s="11"/>
      <c r="M31" s="10"/>
      <c r="N31" s="7"/>
    </row>
    <row r="32" spans="5:14" ht="21.75">
      <c r="E32" s="13"/>
      <c r="F32" s="32"/>
      <c r="G32" s="44"/>
      <c r="H32" s="7"/>
      <c r="I32" s="11"/>
      <c r="K32" s="45"/>
      <c r="L32" s="10"/>
      <c r="M32" s="10"/>
      <c r="N32" s="7"/>
    </row>
    <row r="33" spans="5:14" ht="21.75">
      <c r="E33" s="13"/>
      <c r="G33" s="15"/>
      <c r="H33" s="15"/>
      <c r="J33" s="7"/>
      <c r="K33" s="45"/>
      <c r="L33" s="10"/>
      <c r="M33" s="10"/>
      <c r="N33" s="7"/>
    </row>
    <row r="34" spans="1:14" ht="21.75">
      <c r="A34" s="7"/>
      <c r="B34" s="7"/>
      <c r="C34" s="7"/>
      <c r="D34" s="7"/>
      <c r="E34" s="11"/>
      <c r="F34" s="192"/>
      <c r="G34" s="193"/>
      <c r="H34" s="193"/>
      <c r="I34" s="193"/>
      <c r="J34" s="193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6">
    <mergeCell ref="E20:I20"/>
    <mergeCell ref="F22:H22"/>
    <mergeCell ref="I22:K22"/>
    <mergeCell ref="F23:I23"/>
    <mergeCell ref="F24:H24"/>
    <mergeCell ref="E25:F25"/>
    <mergeCell ref="K25:L25"/>
    <mergeCell ref="F18:G18"/>
    <mergeCell ref="A6:B6"/>
    <mergeCell ref="A3:B3"/>
    <mergeCell ref="F30:J30"/>
    <mergeCell ref="F34:J34"/>
    <mergeCell ref="G9:H9"/>
    <mergeCell ref="J9:K9"/>
    <mergeCell ref="J10:K10"/>
    <mergeCell ref="J11:K11"/>
    <mergeCell ref="G10:H10"/>
    <mergeCell ref="O17:S17"/>
    <mergeCell ref="J17:K17"/>
    <mergeCell ref="D17:I17"/>
    <mergeCell ref="J16:K16"/>
    <mergeCell ref="J15:K15"/>
    <mergeCell ref="J14:K14"/>
    <mergeCell ref="A2:N2"/>
    <mergeCell ref="A9:A10"/>
    <mergeCell ref="I9:I10"/>
    <mergeCell ref="C3:L3"/>
    <mergeCell ref="B9:F10"/>
    <mergeCell ref="F8:I8"/>
    <mergeCell ref="B17:C17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J12:K12"/>
    <mergeCell ref="L12:N12"/>
    <mergeCell ref="G11:H11"/>
    <mergeCell ref="B13:C13"/>
    <mergeCell ref="J13:K13"/>
    <mergeCell ref="D12:E12"/>
    <mergeCell ref="D13:E13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Q23" sqref="Q23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58</v>
      </c>
      <c r="M1" s="10"/>
      <c r="N1" s="10"/>
    </row>
    <row r="2" spans="1:14" ht="23.25">
      <c r="A2" s="223" t="s">
        <v>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21.75">
      <c r="A3" s="11" t="s">
        <v>39</v>
      </c>
      <c r="B3" s="11"/>
      <c r="C3" s="209" t="str">
        <f>' ปร4'!F4</f>
        <v>ขยายเขตระบบประปาภูเขา</v>
      </c>
      <c r="D3" s="209"/>
      <c r="E3" s="209"/>
      <c r="F3" s="209"/>
      <c r="G3" s="209"/>
      <c r="H3" s="209"/>
      <c r="I3" s="209"/>
      <c r="J3" s="209"/>
      <c r="K3" s="14"/>
      <c r="L3" s="14"/>
      <c r="M3" s="95"/>
      <c r="N3" s="95"/>
    </row>
    <row r="4" spans="1:14" ht="21.75">
      <c r="A4" s="220" t="s">
        <v>34</v>
      </c>
      <c r="B4" s="220"/>
      <c r="C4" s="209" t="str">
        <f>' ปร4'!F5</f>
        <v>หมู่ที่ 1 ตำบลนาเหรง อำเภอนบพิตำ จังหวัดนครศรีธรรมราช</v>
      </c>
      <c r="D4" s="209"/>
      <c r="E4" s="209"/>
      <c r="F4" s="209"/>
      <c r="G4" s="209"/>
      <c r="H4" s="209"/>
      <c r="I4" s="209"/>
      <c r="J4" s="209"/>
      <c r="K4" s="209"/>
      <c r="L4" s="209"/>
      <c r="M4" s="93"/>
      <c r="N4" s="96"/>
    </row>
    <row r="5" spans="1:14" ht="21.75">
      <c r="A5" s="220" t="s">
        <v>38</v>
      </c>
      <c r="B5" s="220"/>
      <c r="C5" s="250" t="str">
        <f>' ปร4'!P6</f>
        <v>35 / 2557</v>
      </c>
      <c r="D5" s="250"/>
      <c r="E5" s="250"/>
      <c r="F5" s="11" t="s">
        <v>53</v>
      </c>
      <c r="G5" s="129"/>
      <c r="H5" s="129"/>
      <c r="I5" s="17"/>
      <c r="J5" s="17">
        <f>ปร5!I6</f>
        <v>1</v>
      </c>
      <c r="K5" s="220" t="s">
        <v>48</v>
      </c>
      <c r="L5" s="220"/>
      <c r="M5" s="97"/>
      <c r="N5" s="97"/>
    </row>
    <row r="6" spans="1:14" ht="21.75">
      <c r="A6" s="124" t="s">
        <v>46</v>
      </c>
      <c r="B6" s="125"/>
      <c r="C6" s="125"/>
      <c r="D6" s="125"/>
      <c r="F6" s="210" t="str">
        <f>' ปร4'!J6</f>
        <v>เทศบาลตำบลนาเหรง  อำเภอนบพิตำ  จังหวัดนครศรีธรรมราช</v>
      </c>
      <c r="G6" s="210"/>
      <c r="H6" s="210"/>
      <c r="I6" s="210"/>
      <c r="J6" s="210"/>
      <c r="K6" s="210"/>
      <c r="L6" s="210"/>
      <c r="M6" s="97"/>
      <c r="N6" s="97"/>
    </row>
    <row r="7" spans="1:14" ht="21.75">
      <c r="A7" s="15" t="s">
        <v>49</v>
      </c>
      <c r="B7" s="7"/>
      <c r="C7" s="7"/>
      <c r="D7" s="126"/>
      <c r="E7" s="126"/>
      <c r="F7" s="226" t="str">
        <f>' ปร4'!N7</f>
        <v>  สิงหาคม  2557</v>
      </c>
      <c r="G7" s="226"/>
      <c r="H7" s="226"/>
      <c r="I7" s="226"/>
      <c r="J7" s="16"/>
      <c r="K7" s="7"/>
      <c r="L7" s="7"/>
      <c r="M7" s="97"/>
      <c r="N7" s="97"/>
    </row>
    <row r="8" spans="1:14" ht="21.75">
      <c r="A8" s="130" t="s">
        <v>8</v>
      </c>
      <c r="B8" s="214" t="s">
        <v>1</v>
      </c>
      <c r="C8" s="215"/>
      <c r="D8" s="215"/>
      <c r="E8" s="215"/>
      <c r="F8" s="215"/>
      <c r="G8" s="215"/>
      <c r="H8" s="215"/>
      <c r="I8" s="216"/>
      <c r="J8" s="239" t="s">
        <v>35</v>
      </c>
      <c r="K8" s="240"/>
      <c r="L8" s="214" t="s">
        <v>54</v>
      </c>
      <c r="M8" s="215"/>
      <c r="N8" s="216"/>
    </row>
    <row r="9" spans="1:14" ht="21.75">
      <c r="A9" s="133"/>
      <c r="B9" s="139"/>
      <c r="C9" s="140"/>
      <c r="D9" s="140"/>
      <c r="E9" s="140"/>
      <c r="F9" s="140"/>
      <c r="G9" s="140"/>
      <c r="H9" s="140"/>
      <c r="I9" s="141"/>
      <c r="J9" s="131"/>
      <c r="K9" s="132"/>
      <c r="L9" s="139"/>
      <c r="M9" s="140"/>
      <c r="N9" s="141"/>
    </row>
    <row r="10" spans="1:14" ht="21.75">
      <c r="A10" s="12">
        <v>1</v>
      </c>
      <c r="B10" s="211" t="s">
        <v>51</v>
      </c>
      <c r="C10" s="212"/>
      <c r="D10" s="19" t="str">
        <f>' ปร4'!F3</f>
        <v>ประปา</v>
      </c>
      <c r="E10" s="19"/>
      <c r="F10" s="19"/>
      <c r="G10" s="253"/>
      <c r="H10" s="253"/>
      <c r="I10" s="136"/>
      <c r="J10" s="243">
        <f>ปร5!J11</f>
        <v>408542.4</v>
      </c>
      <c r="K10" s="244"/>
      <c r="L10" s="18"/>
      <c r="M10" s="19"/>
      <c r="N10" s="20"/>
    </row>
    <row r="11" spans="1:14" ht="21.75">
      <c r="A11" s="22">
        <v>2</v>
      </c>
      <c r="B11" s="206" t="s">
        <v>51</v>
      </c>
      <c r="C11" s="207"/>
      <c r="D11" s="207" t="s">
        <v>55</v>
      </c>
      <c r="E11" s="207"/>
      <c r="F11" s="207"/>
      <c r="G11" s="254"/>
      <c r="H11" s="254"/>
      <c r="I11" s="36"/>
      <c r="J11" s="199">
        <v>0</v>
      </c>
      <c r="K11" s="200"/>
      <c r="L11" s="206"/>
      <c r="M11" s="207"/>
      <c r="N11" s="251"/>
    </row>
    <row r="12" spans="1:14" ht="21.75">
      <c r="A12" s="22">
        <v>3</v>
      </c>
      <c r="B12" s="206" t="s">
        <v>51</v>
      </c>
      <c r="C12" s="207"/>
      <c r="D12" s="207" t="s">
        <v>55</v>
      </c>
      <c r="E12" s="207"/>
      <c r="F12" s="207"/>
      <c r="G12" s="34"/>
      <c r="H12" s="34"/>
      <c r="I12" s="36"/>
      <c r="J12" s="199">
        <v>0</v>
      </c>
      <c r="K12" s="200"/>
      <c r="L12" s="90"/>
      <c r="M12" s="89"/>
      <c r="N12" s="91"/>
    </row>
    <row r="13" spans="1:14" ht="21.75">
      <c r="A13" s="22"/>
      <c r="B13" s="23"/>
      <c r="C13" s="24"/>
      <c r="D13" s="24"/>
      <c r="E13" s="24"/>
      <c r="F13" s="24"/>
      <c r="G13" s="138"/>
      <c r="H13" s="138"/>
      <c r="I13" s="137"/>
      <c r="J13" s="134"/>
      <c r="K13" s="135"/>
      <c r="L13" s="206"/>
      <c r="M13" s="207"/>
      <c r="N13" s="251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34">
        <f>SUM(J10:J13)</f>
        <v>408542.4</v>
      </c>
      <c r="K14" s="252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26</v>
      </c>
      <c r="G15" s="26"/>
      <c r="H15" s="26"/>
      <c r="I15" s="28"/>
      <c r="J15" s="232">
        <f>ปร5!J16</f>
        <v>408500</v>
      </c>
      <c r="K15" s="233"/>
      <c r="L15" s="128"/>
      <c r="M15" s="8"/>
      <c r="N15" s="30"/>
      <c r="O15" s="35"/>
      <c r="P15" s="34"/>
    </row>
    <row r="16" spans="1:19" ht="22.5" thickTop="1">
      <c r="A16" s="31"/>
      <c r="B16" s="208" t="s">
        <v>13</v>
      </c>
      <c r="C16" s="208"/>
      <c r="D16" s="230" t="str">
        <f>_xlfn.BAHTTEXT(J15)&amp;""</f>
        <v>สี่แสนแปดพันห้าร้อยบาทถ้วน</v>
      </c>
      <c r="E16" s="230"/>
      <c r="F16" s="230"/>
      <c r="G16" s="230"/>
      <c r="H16" s="230"/>
      <c r="I16" s="231"/>
      <c r="J16" s="229"/>
      <c r="K16" s="229"/>
      <c r="L16" s="9"/>
      <c r="M16" s="9"/>
      <c r="N16" s="9"/>
      <c r="O16" s="227"/>
      <c r="P16" s="227"/>
      <c r="Q16" s="227"/>
      <c r="R16" s="227"/>
      <c r="S16" s="227"/>
    </row>
    <row r="17" spans="1:14" ht="21.75">
      <c r="A17" s="122"/>
      <c r="B17" s="122"/>
      <c r="C17" s="122"/>
      <c r="D17" s="122"/>
      <c r="E17" s="154"/>
      <c r="F17" s="220"/>
      <c r="G17" s="220"/>
      <c r="H17" s="11"/>
      <c r="I17" s="153"/>
      <c r="J17" s="76"/>
      <c r="K17" s="45"/>
      <c r="L17" s="16"/>
      <c r="M17" s="7"/>
      <c r="N17" s="7"/>
    </row>
    <row r="18" spans="1:14" s="54" customFormat="1" ht="21.75">
      <c r="A18"/>
      <c r="B18"/>
      <c r="C18" s="11"/>
      <c r="D18" s="11"/>
      <c r="E18" s="245" t="s">
        <v>19</v>
      </c>
      <c r="F18" s="245"/>
      <c r="G18" s="245"/>
      <c r="H18" s="245"/>
      <c r="I18" s="245"/>
      <c r="J18"/>
      <c r="K18" s="43"/>
      <c r="L18" s="43"/>
      <c r="M18" s="55"/>
      <c r="N18" s="55"/>
    </row>
    <row r="19" spans="3:14" ht="21.75">
      <c r="C19" s="15"/>
      <c r="D19" s="15"/>
      <c r="F19" s="15"/>
      <c r="G19" s="15"/>
      <c r="I19" s="7"/>
      <c r="K19" s="16"/>
      <c r="L19" s="16"/>
      <c r="M19" s="7"/>
      <c r="N19" s="7"/>
    </row>
    <row r="20" spans="5:14" ht="21.75">
      <c r="E20" s="49" t="s">
        <v>20</v>
      </c>
      <c r="F20" s="246"/>
      <c r="G20" s="246"/>
      <c r="H20" s="246"/>
      <c r="I20" s="247" t="s">
        <v>21</v>
      </c>
      <c r="J20" s="247"/>
      <c r="K20" s="247"/>
      <c r="N20" s="7"/>
    </row>
    <row r="21" spans="2:14" ht="21.75">
      <c r="B21" s="32"/>
      <c r="C21" s="44"/>
      <c r="D21" s="7"/>
      <c r="E21" s="32"/>
      <c r="F21" s="248" t="s">
        <v>74</v>
      </c>
      <c r="G21" s="248"/>
      <c r="H21" s="248"/>
      <c r="I21" s="248"/>
      <c r="J21" s="7"/>
      <c r="L21" s="7"/>
      <c r="M21" s="7"/>
      <c r="N21" s="7"/>
    </row>
    <row r="22" spans="6:14" ht="21.75">
      <c r="F22" s="247"/>
      <c r="G22" s="247"/>
      <c r="H22" s="247"/>
      <c r="I22" s="32"/>
      <c r="K22" s="11"/>
      <c r="M22" s="7"/>
      <c r="N22" s="7"/>
    </row>
    <row r="23" spans="2:14" ht="21.75">
      <c r="B23" s="17" t="s">
        <v>20</v>
      </c>
      <c r="C23" s="44"/>
      <c r="D23" s="7"/>
      <c r="E23" s="249" t="s">
        <v>22</v>
      </c>
      <c r="F23" s="249"/>
      <c r="G23" s="7"/>
      <c r="H23" s="11" t="s">
        <v>20</v>
      </c>
      <c r="J23" s="7"/>
      <c r="K23" s="247" t="s">
        <v>22</v>
      </c>
      <c r="L23" s="247"/>
      <c r="M23" s="11"/>
      <c r="N23" s="7"/>
    </row>
    <row r="24" spans="3:14" ht="21.75">
      <c r="C24" s="11" t="s">
        <v>81</v>
      </c>
      <c r="D24" s="15"/>
      <c r="F24" s="15"/>
      <c r="G24" s="15"/>
      <c r="I24" s="11" t="s">
        <v>75</v>
      </c>
      <c r="J24" s="7"/>
      <c r="K24" s="11"/>
      <c r="M24" s="7"/>
      <c r="N24" s="7"/>
    </row>
    <row r="25" spans="1:14" s="54" customFormat="1" ht="21.75">
      <c r="A25"/>
      <c r="B25"/>
      <c r="C25" s="11"/>
      <c r="D25"/>
      <c r="E25"/>
      <c r="F25" s="247"/>
      <c r="G25" s="247"/>
      <c r="H25" s="247"/>
      <c r="I25" s="220"/>
      <c r="J25" s="220"/>
      <c r="K25" s="11"/>
      <c r="L25"/>
      <c r="M25" s="55"/>
      <c r="N25" s="55"/>
    </row>
    <row r="26" spans="2:14" ht="21.75">
      <c r="B26" s="32"/>
      <c r="C26" s="44"/>
      <c r="D26" s="7"/>
      <c r="E26" s="13"/>
      <c r="F26" s="192"/>
      <c r="G26" s="192"/>
      <c r="H26" s="192"/>
      <c r="I26" s="192"/>
      <c r="J26" s="192"/>
      <c r="K26" s="45"/>
      <c r="L26" s="7"/>
      <c r="M26" s="7"/>
      <c r="N26" s="7"/>
    </row>
    <row r="27" spans="1:14" ht="21.75">
      <c r="A27" s="7"/>
      <c r="C27" s="15"/>
      <c r="D27" s="15"/>
      <c r="E27" s="13"/>
      <c r="F27" s="32" t="s">
        <v>10</v>
      </c>
      <c r="G27" s="44" t="s">
        <v>16</v>
      </c>
      <c r="H27" s="7"/>
      <c r="I27" s="11"/>
      <c r="J27" t="s">
        <v>17</v>
      </c>
      <c r="K27" s="45"/>
      <c r="L27" s="11"/>
      <c r="M27" s="10"/>
      <c r="N27" s="7"/>
    </row>
    <row r="28" spans="5:14" ht="21.75">
      <c r="E28" s="13"/>
      <c r="G28" s="15" t="s">
        <v>23</v>
      </c>
      <c r="H28" s="15"/>
      <c r="J28" s="7"/>
      <c r="K28" s="45"/>
      <c r="L28" s="10"/>
      <c r="M28" s="10"/>
      <c r="N28" s="7"/>
    </row>
    <row r="29" spans="5:14" ht="21.75">
      <c r="E29" s="13"/>
      <c r="F29" s="192" t="s">
        <v>76</v>
      </c>
      <c r="G29" s="193"/>
      <c r="H29" s="193"/>
      <c r="I29" s="193"/>
      <c r="J29" s="193"/>
      <c r="K29" s="45"/>
      <c r="L29" s="10"/>
      <c r="M29" s="10"/>
      <c r="N29" s="7"/>
    </row>
    <row r="30" spans="1:14" ht="21.75">
      <c r="A30" s="7"/>
      <c r="B30" s="7"/>
      <c r="C30" s="7"/>
      <c r="D30" s="7"/>
      <c r="E30" s="11"/>
      <c r="F30" s="84"/>
      <c r="G30" s="84"/>
      <c r="H30" s="84"/>
      <c r="I30" s="84"/>
      <c r="J30" s="84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84"/>
      <c r="G31" s="84"/>
      <c r="H31" s="84"/>
      <c r="I31" s="84"/>
      <c r="J31" s="84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32" t="s">
        <v>10</v>
      </c>
      <c r="G32" s="44" t="s">
        <v>16</v>
      </c>
      <c r="H32" s="7"/>
      <c r="I32" s="11"/>
      <c r="J32" t="s">
        <v>18</v>
      </c>
      <c r="K32" s="11"/>
      <c r="L32" s="10"/>
      <c r="M32" s="10"/>
      <c r="N32" s="7"/>
    </row>
    <row r="33" spans="1:14" ht="21.75">
      <c r="A33" s="7"/>
      <c r="B33" s="7"/>
      <c r="C33" s="7"/>
      <c r="D33" s="7"/>
      <c r="E33" s="11"/>
      <c r="G33" s="15" t="s">
        <v>31</v>
      </c>
      <c r="H33" s="15"/>
      <c r="J33" s="7"/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F34" s="192" t="s">
        <v>33</v>
      </c>
      <c r="G34" s="193"/>
      <c r="H34" s="193"/>
      <c r="I34" s="193"/>
      <c r="J34" s="193"/>
      <c r="K34" s="11"/>
      <c r="L34" s="10"/>
      <c r="N34" s="7"/>
    </row>
    <row r="35" spans="1:14" ht="21.75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1"/>
      <c r="M36" s="7"/>
      <c r="N36" s="7"/>
    </row>
    <row r="37" spans="1:14" ht="21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sheetProtection/>
  <mergeCells count="43">
    <mergeCell ref="F29:J29"/>
    <mergeCell ref="F34:J34"/>
    <mergeCell ref="A5:B5"/>
    <mergeCell ref="K5:L5"/>
    <mergeCell ref="F6:L6"/>
    <mergeCell ref="F7:I7"/>
    <mergeCell ref="J8:K8"/>
    <mergeCell ref="B12:C12"/>
    <mergeCell ref="B11:C11"/>
    <mergeCell ref="G11:H11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L13:N13"/>
    <mergeCell ref="J14:K14"/>
    <mergeCell ref="J15:K15"/>
    <mergeCell ref="B16:C16"/>
    <mergeCell ref="D16:I16"/>
    <mergeCell ref="J16:K16"/>
    <mergeCell ref="I25:J25"/>
    <mergeCell ref="O16:S16"/>
    <mergeCell ref="F17:G17"/>
    <mergeCell ref="E18:I18"/>
    <mergeCell ref="F20:H20"/>
    <mergeCell ref="I20:K20"/>
    <mergeCell ref="F21:I21"/>
    <mergeCell ref="F26:J26"/>
    <mergeCell ref="C5:E5"/>
    <mergeCell ref="D11:F11"/>
    <mergeCell ref="D12:F12"/>
    <mergeCell ref="B8:I8"/>
    <mergeCell ref="J12:K12"/>
    <mergeCell ref="F22:H22"/>
    <mergeCell ref="E23:F23"/>
    <mergeCell ref="K23:L23"/>
    <mergeCell ref="F25:H25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tabSelected="1" zoomScalePageLayoutView="0" workbookViewId="0" topLeftCell="A1">
      <selection activeCell="R18" sqref="R18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3" t="s">
        <v>59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76"/>
      <c r="B2" s="181" t="s">
        <v>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76"/>
      <c r="B3" s="103" t="s">
        <v>39</v>
      </c>
      <c r="C3" s="103"/>
      <c r="D3" s="76"/>
      <c r="E3" s="76"/>
      <c r="F3" s="76" t="str">
        <f>' ปร4'!F4</f>
        <v>ขยายเขตระบบประปาภูเขา</v>
      </c>
      <c r="G3" s="76"/>
      <c r="H3" s="76"/>
      <c r="I3" s="104"/>
      <c r="J3" s="105"/>
      <c r="K3" s="106"/>
      <c r="L3" s="107"/>
      <c r="M3" s="108"/>
      <c r="N3" s="108"/>
      <c r="O3" s="108"/>
      <c r="P3" s="121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76"/>
      <c r="B4" s="109" t="s">
        <v>34</v>
      </c>
      <c r="C4" s="104"/>
      <c r="D4" s="110"/>
      <c r="E4" s="76"/>
      <c r="F4" s="111" t="str">
        <f>' ปร4'!F5</f>
        <v>หมู่ที่ 1 ตำบลนาเหรง อำเภอนบพิตำ จังหวัดนครศรีธรรมราช</v>
      </c>
      <c r="G4" s="76"/>
      <c r="H4" s="111"/>
      <c r="I4" s="111"/>
      <c r="J4" s="111"/>
      <c r="K4" s="111"/>
      <c r="L4" s="111"/>
      <c r="M4" s="76"/>
      <c r="N4" s="76"/>
      <c r="O4" s="76"/>
      <c r="P4" s="76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76"/>
      <c r="B5" s="109" t="s">
        <v>62</v>
      </c>
      <c r="C5" s="104"/>
      <c r="D5" s="110"/>
      <c r="E5" s="76"/>
      <c r="F5" s="111" t="s">
        <v>63</v>
      </c>
      <c r="G5" s="76"/>
      <c r="H5" s="111"/>
      <c r="I5" s="111"/>
      <c r="J5" s="111"/>
      <c r="K5" s="111"/>
      <c r="L5" s="111"/>
      <c r="M5" s="76"/>
      <c r="N5" s="76"/>
      <c r="O5" s="76"/>
      <c r="P5" s="76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2"/>
      <c r="B6" s="114" t="s">
        <v>61</v>
      </c>
      <c r="C6" s="76"/>
      <c r="D6" s="76"/>
      <c r="E6" s="76"/>
      <c r="F6" s="113" t="s">
        <v>69</v>
      </c>
      <c r="G6" s="159"/>
      <c r="H6" s="159"/>
      <c r="I6" s="159"/>
      <c r="J6" s="157"/>
      <c r="K6" s="160"/>
      <c r="L6" s="161"/>
      <c r="M6" s="161"/>
      <c r="N6" s="162"/>
      <c r="O6" s="162"/>
      <c r="P6" s="116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2"/>
      <c r="B7" s="114"/>
      <c r="C7" s="76"/>
      <c r="D7" s="76"/>
      <c r="E7" s="76"/>
      <c r="F7" s="113"/>
      <c r="G7" s="156"/>
      <c r="H7" s="156"/>
      <c r="I7" s="156"/>
      <c r="J7" s="163"/>
      <c r="K7" s="158"/>
      <c r="L7" s="119"/>
      <c r="M7" s="119"/>
      <c r="N7" s="155"/>
      <c r="O7" s="155"/>
      <c r="P7" s="116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2" t="s">
        <v>1</v>
      </c>
      <c r="D8" s="183"/>
      <c r="E8" s="183"/>
      <c r="F8" s="183"/>
      <c r="G8" s="183"/>
      <c r="H8" s="183"/>
      <c r="I8" s="184"/>
      <c r="J8" s="188" t="s">
        <v>7</v>
      </c>
      <c r="K8" s="190" t="s">
        <v>2</v>
      </c>
      <c r="L8" s="197" t="s">
        <v>3</v>
      </c>
      <c r="M8" s="198"/>
      <c r="N8" s="195" t="s">
        <v>4</v>
      </c>
      <c r="O8" s="196"/>
      <c r="P8" s="188" t="s">
        <v>42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5"/>
      <c r="D9" s="186"/>
      <c r="E9" s="186"/>
      <c r="F9" s="186"/>
      <c r="G9" s="186"/>
      <c r="H9" s="186"/>
      <c r="I9" s="187"/>
      <c r="J9" s="189"/>
      <c r="K9" s="191"/>
      <c r="L9" s="62" t="s">
        <v>5</v>
      </c>
      <c r="M9" s="62" t="s">
        <v>6</v>
      </c>
      <c r="N9" s="63" t="s">
        <v>5</v>
      </c>
      <c r="O9" s="63" t="s">
        <v>6</v>
      </c>
      <c r="P9" s="189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165">
        <v>1</v>
      </c>
      <c r="C10" s="166" t="s">
        <v>85</v>
      </c>
      <c r="D10" s="167"/>
      <c r="E10" s="167"/>
      <c r="F10" s="167"/>
      <c r="G10" s="167"/>
      <c r="H10" s="167"/>
      <c r="I10" s="168"/>
      <c r="J10" s="169">
        <v>10</v>
      </c>
      <c r="K10" s="170" t="s">
        <v>29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165">
        <v>2</v>
      </c>
      <c r="C11" s="166" t="s">
        <v>86</v>
      </c>
      <c r="D11" s="167"/>
      <c r="E11" s="167"/>
      <c r="F11" s="167"/>
      <c r="G11" s="167"/>
      <c r="H11" s="167"/>
      <c r="I11" s="168"/>
      <c r="J11" s="169">
        <v>10</v>
      </c>
      <c r="K11" s="170" t="s">
        <v>29</v>
      </c>
      <c r="L11" s="67"/>
      <c r="M11" s="66"/>
      <c r="N11" s="67"/>
      <c r="O11" s="66"/>
      <c r="P11" s="66"/>
      <c r="Q11" s="40"/>
      <c r="R11" s="68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165">
        <v>3</v>
      </c>
      <c r="C12" s="166" t="s">
        <v>87</v>
      </c>
      <c r="D12" s="167"/>
      <c r="E12" s="167"/>
      <c r="F12" s="167"/>
      <c r="G12" s="167"/>
      <c r="H12" s="167"/>
      <c r="I12" s="168"/>
      <c r="J12" s="169">
        <v>355</v>
      </c>
      <c r="K12" s="170" t="s">
        <v>29</v>
      </c>
      <c r="L12" s="67"/>
      <c r="M12" s="66"/>
      <c r="N12" s="67"/>
      <c r="O12" s="66"/>
      <c r="P12" s="66"/>
      <c r="Q12" s="40"/>
      <c r="R12" s="86" t="s">
        <v>36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165">
        <v>4</v>
      </c>
      <c r="C13" s="166" t="s">
        <v>89</v>
      </c>
      <c r="D13" s="167"/>
      <c r="E13" s="167"/>
      <c r="F13" s="167"/>
      <c r="G13" s="167"/>
      <c r="H13" s="167"/>
      <c r="I13" s="168"/>
      <c r="J13" s="169">
        <v>1</v>
      </c>
      <c r="K13" s="170" t="s">
        <v>90</v>
      </c>
      <c r="L13" s="147"/>
      <c r="M13" s="148"/>
      <c r="N13" s="147"/>
      <c r="O13" s="148"/>
      <c r="P13" s="148"/>
      <c r="Q13" s="40"/>
      <c r="R13" s="8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165">
        <v>5</v>
      </c>
      <c r="C14" s="166" t="s">
        <v>91</v>
      </c>
      <c r="D14" s="167"/>
      <c r="E14" s="167"/>
      <c r="F14" s="167"/>
      <c r="G14" s="167"/>
      <c r="H14" s="167"/>
      <c r="I14" s="168"/>
      <c r="J14" s="169">
        <v>1</v>
      </c>
      <c r="K14" s="170" t="s">
        <v>90</v>
      </c>
      <c r="L14" s="147"/>
      <c r="M14" s="148"/>
      <c r="N14" s="147"/>
      <c r="O14" s="148"/>
      <c r="P14" s="148"/>
      <c r="Q14" s="40"/>
      <c r="R14" s="8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165">
        <v>6</v>
      </c>
      <c r="C15" s="166" t="s">
        <v>92</v>
      </c>
      <c r="D15" s="167"/>
      <c r="E15" s="167"/>
      <c r="F15" s="167"/>
      <c r="G15" s="167"/>
      <c r="H15" s="167"/>
      <c r="I15" s="168"/>
      <c r="J15" s="169">
        <v>1</v>
      </c>
      <c r="K15" s="170" t="s">
        <v>90</v>
      </c>
      <c r="L15" s="147"/>
      <c r="M15" s="148"/>
      <c r="N15" s="147"/>
      <c r="O15" s="148"/>
      <c r="P15" s="148"/>
      <c r="Q15" s="40"/>
      <c r="R15" s="8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165">
        <v>7</v>
      </c>
      <c r="C16" s="166" t="s">
        <v>78</v>
      </c>
      <c r="D16" s="167"/>
      <c r="E16" s="167"/>
      <c r="F16" s="167"/>
      <c r="G16" s="167"/>
      <c r="H16" s="167"/>
      <c r="I16" s="168"/>
      <c r="J16" s="169">
        <v>5</v>
      </c>
      <c r="K16" s="170" t="s">
        <v>79</v>
      </c>
      <c r="L16" s="147"/>
      <c r="M16" s="148"/>
      <c r="N16" s="147"/>
      <c r="O16" s="148"/>
      <c r="P16" s="148"/>
      <c r="Q16" s="40"/>
      <c r="R16" s="8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164">
        <v>8</v>
      </c>
      <c r="C17" s="166" t="s">
        <v>102</v>
      </c>
      <c r="D17" s="167"/>
      <c r="E17" s="167"/>
      <c r="F17" s="167"/>
      <c r="G17" s="167"/>
      <c r="H17" s="167"/>
      <c r="I17" s="168"/>
      <c r="J17" s="65">
        <v>1</v>
      </c>
      <c r="K17" s="74" t="s">
        <v>93</v>
      </c>
      <c r="L17" s="147"/>
      <c r="M17" s="148"/>
      <c r="N17" s="147"/>
      <c r="O17" s="148"/>
      <c r="P17" s="148"/>
      <c r="Q17" s="40"/>
      <c r="R17" s="86" t="s">
        <v>44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164">
        <v>9</v>
      </c>
      <c r="C18" s="166" t="s">
        <v>94</v>
      </c>
      <c r="D18" s="167"/>
      <c r="E18" s="167"/>
      <c r="F18" s="167"/>
      <c r="G18" s="167"/>
      <c r="H18" s="167"/>
      <c r="I18" s="168"/>
      <c r="J18" s="65">
        <v>50</v>
      </c>
      <c r="K18" s="74" t="s">
        <v>93</v>
      </c>
      <c r="L18" s="147"/>
      <c r="M18" s="148"/>
      <c r="N18" s="147"/>
      <c r="O18" s="148"/>
      <c r="P18" s="148"/>
      <c r="Q18" s="40"/>
      <c r="R18" s="8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164">
        <v>10</v>
      </c>
      <c r="C19" s="166" t="s">
        <v>95</v>
      </c>
      <c r="D19" s="167"/>
      <c r="E19" s="167"/>
      <c r="F19" s="167"/>
      <c r="G19" s="167"/>
      <c r="H19" s="167"/>
      <c r="I19" s="168"/>
      <c r="J19" s="65">
        <v>3</v>
      </c>
      <c r="K19" s="74" t="s">
        <v>93</v>
      </c>
      <c r="L19" s="147"/>
      <c r="M19" s="148"/>
      <c r="N19" s="147"/>
      <c r="O19" s="148"/>
      <c r="P19" s="148"/>
      <c r="Q19" s="40"/>
      <c r="R19" s="8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164">
        <v>11</v>
      </c>
      <c r="C20" s="166" t="s">
        <v>96</v>
      </c>
      <c r="D20" s="167"/>
      <c r="E20" s="167"/>
      <c r="F20" s="167"/>
      <c r="G20" s="167"/>
      <c r="H20" s="167"/>
      <c r="I20" s="168"/>
      <c r="J20" s="65">
        <v>375</v>
      </c>
      <c r="K20" s="74" t="s">
        <v>29</v>
      </c>
      <c r="L20" s="147"/>
      <c r="M20" s="148"/>
      <c r="N20" s="147"/>
      <c r="O20" s="148"/>
      <c r="P20" s="148"/>
      <c r="Q20" s="40"/>
      <c r="R20" s="8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164">
        <v>12</v>
      </c>
      <c r="C21" s="166" t="s">
        <v>97</v>
      </c>
      <c r="D21" s="167"/>
      <c r="E21" s="167"/>
      <c r="F21" s="167"/>
      <c r="G21" s="167"/>
      <c r="H21" s="167"/>
      <c r="I21" s="168"/>
      <c r="J21" s="65">
        <v>75</v>
      </c>
      <c r="K21" s="74" t="s">
        <v>29</v>
      </c>
      <c r="L21" s="147"/>
      <c r="M21" s="148"/>
      <c r="N21" s="147"/>
      <c r="O21" s="148"/>
      <c r="P21" s="148"/>
      <c r="Q21" s="40"/>
      <c r="R21" s="8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74"/>
      <c r="C22" s="143"/>
      <c r="D22" s="144"/>
      <c r="E22" s="144"/>
      <c r="F22" s="144"/>
      <c r="G22" s="144"/>
      <c r="H22" s="144"/>
      <c r="I22" s="145"/>
      <c r="J22" s="146"/>
      <c r="K22" s="74"/>
      <c r="L22" s="147"/>
      <c r="M22" s="148"/>
      <c r="N22" s="147"/>
      <c r="O22" s="148"/>
      <c r="P22" s="148"/>
      <c r="Q22" s="40"/>
      <c r="R22" s="8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55" t="s">
        <v>64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256"/>
      <c r="P23" s="92"/>
      <c r="Q23" s="194"/>
      <c r="R23" s="194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55" t="s">
        <v>65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256"/>
      <c r="P24" s="9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55" t="s">
        <v>66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256"/>
      <c r="P25" s="9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55" t="s">
        <v>67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256"/>
      <c r="P26" s="92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55" t="s">
        <v>68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256"/>
      <c r="P27" s="92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78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79"/>
      <c r="K29" s="80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3"/>
      <c r="C30" s="81"/>
      <c r="D30" s="73"/>
      <c r="E30" s="73"/>
      <c r="F30" s="73"/>
      <c r="G30" s="73"/>
      <c r="H30" s="73"/>
      <c r="I30" s="32" t="s">
        <v>10</v>
      </c>
      <c r="J30" s="44" t="s">
        <v>16</v>
      </c>
      <c r="K30" s="7"/>
      <c r="L30" s="11"/>
      <c r="M30" s="76" t="s">
        <v>62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58" t="s">
        <v>73</v>
      </c>
      <c r="K31" s="258"/>
      <c r="L31" s="258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70</v>
      </c>
      <c r="H32" s="51"/>
      <c r="I32" s="76" t="s">
        <v>71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57" t="s">
        <v>72</v>
      </c>
      <c r="K33" s="257"/>
      <c r="L33" s="257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84"/>
      <c r="K34" s="84"/>
      <c r="L34" s="84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84"/>
      <c r="K35" s="84"/>
      <c r="L35" s="84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84"/>
      <c r="K36" s="84"/>
      <c r="L36" s="84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2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84"/>
      <c r="K39" s="84"/>
      <c r="L39" s="84"/>
      <c r="M39" s="85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84"/>
      <c r="K40" s="84"/>
      <c r="L40" s="84"/>
      <c r="M40" s="85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2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84"/>
      <c r="J43" s="84"/>
      <c r="K43" s="84"/>
      <c r="L43" s="84"/>
      <c r="M43" s="84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84"/>
      <c r="J44" s="84"/>
      <c r="K44" s="84"/>
      <c r="L44" s="84"/>
      <c r="M44" s="84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2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92"/>
      <c r="J47" s="193"/>
      <c r="K47" s="193"/>
      <c r="L47" s="193"/>
      <c r="M47" s="193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84"/>
      <c r="J49" s="84"/>
      <c r="K49" s="84"/>
      <c r="L49" s="84"/>
      <c r="M49" s="84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84"/>
      <c r="J50" s="84"/>
      <c r="K50" s="84"/>
      <c r="L50" s="84"/>
      <c r="M50" s="84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2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75"/>
      <c r="J54" s="75"/>
      <c r="K54" s="75"/>
      <c r="L54" s="75"/>
      <c r="M54" s="75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92"/>
      <c r="J57" s="193"/>
      <c r="K57" s="193"/>
      <c r="L57" s="193"/>
      <c r="M57" s="193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  <mergeCell ref="B23:O23"/>
    <mergeCell ref="J33:L33"/>
    <mergeCell ref="J31:L31"/>
    <mergeCell ref="B27:O27"/>
    <mergeCell ref="B24:O24"/>
    <mergeCell ref="B25:O25"/>
    <mergeCell ref="B26:O26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Windows User</cp:lastModifiedBy>
  <cp:lastPrinted>2014-08-21T05:59:30Z</cp:lastPrinted>
  <dcterms:created xsi:type="dcterms:W3CDTF">2003-03-05T13:02:29Z</dcterms:created>
  <dcterms:modified xsi:type="dcterms:W3CDTF">2014-08-21T06:15:21Z</dcterms:modified>
  <cp:category/>
  <cp:version/>
  <cp:contentType/>
  <cp:contentStatus/>
</cp:coreProperties>
</file>